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arin\Desktop\"/>
    </mc:Choice>
  </mc:AlternateContent>
  <xr:revisionPtr revIDLastSave="0" documentId="13_ncr:1_{146373D3-F887-4A33-BEF8-B2F5EC8DED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 de Precios" sheetId="1" r:id="rId1"/>
    <sheet name="Datos" sheetId="2" r:id="rId2"/>
  </sheets>
  <definedNames>
    <definedName name="_xlnm._FilterDatabase" localSheetId="1" hidden="1">Datos!$A$12:$G$49</definedName>
    <definedName name="_xlnm._FilterDatabase" localSheetId="0" hidden="1">'Lista de Precios'!$A$11:$J$1234</definedName>
    <definedName name="_xlnm.Print_Area" localSheetId="0">'Lista de Precios'!$A:$J</definedName>
    <definedName name="DESC">'Lista de Precios'!$G$3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34" i="1" l="1"/>
  <c r="D1134" i="1"/>
  <c r="E1134" i="1"/>
  <c r="F1134" i="1" s="1"/>
  <c r="I1134" i="1" s="1"/>
  <c r="E148" i="1"/>
  <c r="F148" i="1" s="1"/>
  <c r="I148" i="1" s="1"/>
  <c r="E147" i="1"/>
  <c r="F147" i="1" s="1"/>
  <c r="I147" i="1" s="1"/>
  <c r="E146" i="1"/>
  <c r="F146" i="1" s="1"/>
  <c r="I146" i="1" s="1"/>
  <c r="C146" i="1"/>
  <c r="C147" i="1"/>
  <c r="C148" i="1"/>
  <c r="E1096" i="1"/>
  <c r="F1096" i="1" s="1"/>
  <c r="I1096" i="1" s="1"/>
  <c r="D1096" i="1"/>
  <c r="C1096" i="1"/>
  <c r="C1219" i="1"/>
  <c r="D1219" i="1"/>
  <c r="E1219" i="1"/>
  <c r="F1219" i="1" s="1"/>
  <c r="I1219" i="1" s="1"/>
  <c r="C1114" i="1"/>
  <c r="D1114" i="1"/>
  <c r="E1114" i="1"/>
  <c r="F1114" i="1" s="1"/>
  <c r="I1114" i="1" s="1"/>
  <c r="C1115" i="1"/>
  <c r="D1115" i="1"/>
  <c r="E1115" i="1"/>
  <c r="F1115" i="1" s="1"/>
  <c r="I1115" i="1" s="1"/>
  <c r="C1116" i="1"/>
  <c r="D1116" i="1"/>
  <c r="E1116" i="1"/>
  <c r="F1116" i="1" s="1"/>
  <c r="I1116" i="1" s="1"/>
  <c r="C1117" i="1"/>
  <c r="D1117" i="1"/>
  <c r="E1117" i="1"/>
  <c r="F1117" i="1" s="1"/>
  <c r="I1117" i="1" s="1"/>
  <c r="E1113" i="1"/>
  <c r="F1113" i="1" s="1"/>
  <c r="I1113" i="1" s="1"/>
  <c r="D1113" i="1"/>
  <c r="C1113" i="1"/>
  <c r="E1104" i="1"/>
  <c r="F1104" i="1" s="1"/>
  <c r="I1104" i="1" s="1"/>
  <c r="D1104" i="1"/>
  <c r="C1104" i="1"/>
  <c r="E1103" i="1"/>
  <c r="F1103" i="1" s="1"/>
  <c r="I1103" i="1" s="1"/>
  <c r="D1103" i="1"/>
  <c r="C1103" i="1"/>
  <c r="E1102" i="1"/>
  <c r="F1102" i="1" s="1"/>
  <c r="I1102" i="1" s="1"/>
  <c r="D1102" i="1"/>
  <c r="C1102" i="1"/>
  <c r="E1101" i="1"/>
  <c r="F1101" i="1" s="1"/>
  <c r="I1101" i="1" s="1"/>
  <c r="D1101" i="1"/>
  <c r="C1101" i="1"/>
  <c r="E676" i="1"/>
  <c r="F676" i="1" s="1"/>
  <c r="I676" i="1" s="1"/>
  <c r="D676" i="1"/>
  <c r="C676" i="1"/>
  <c r="E675" i="1"/>
  <c r="F675" i="1" s="1"/>
  <c r="I675" i="1" s="1"/>
  <c r="D675" i="1"/>
  <c r="C675" i="1"/>
  <c r="E674" i="1"/>
  <c r="F674" i="1" s="1"/>
  <c r="I674" i="1" s="1"/>
  <c r="D674" i="1"/>
  <c r="C674" i="1"/>
  <c r="E287" i="1"/>
  <c r="F287" i="1" s="1"/>
  <c r="I287" i="1" s="1"/>
  <c r="D287" i="1"/>
  <c r="C287" i="1"/>
  <c r="E174" i="1"/>
  <c r="F174" i="1" s="1"/>
  <c r="I174" i="1" s="1"/>
  <c r="C174" i="1"/>
  <c r="E173" i="1"/>
  <c r="F173" i="1" s="1"/>
  <c r="I173" i="1" s="1"/>
  <c r="C1224" i="1"/>
  <c r="C1223" i="1"/>
  <c r="C1222" i="1"/>
  <c r="C1221" i="1"/>
  <c r="C1220" i="1"/>
  <c r="C1218" i="1"/>
  <c r="C1216" i="1"/>
  <c r="C1215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0" i="1"/>
  <c r="C1199" i="1"/>
  <c r="C1198" i="1"/>
  <c r="C1197" i="1"/>
  <c r="C1196" i="1"/>
  <c r="C1195" i="1"/>
  <c r="C1194" i="1"/>
  <c r="C1193" i="1"/>
  <c r="C1191" i="1"/>
  <c r="C1190" i="1"/>
  <c r="C1189" i="1"/>
  <c r="C1188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39" i="1"/>
  <c r="C1138" i="1"/>
  <c r="C1137" i="1"/>
  <c r="C1133" i="1"/>
  <c r="C1132" i="1"/>
  <c r="C1131" i="1"/>
  <c r="C1130" i="1"/>
  <c r="C1129" i="1"/>
  <c r="C1128" i="1"/>
  <c r="C1127" i="1"/>
  <c r="C1126" i="1"/>
  <c r="C1124" i="1"/>
  <c r="C1123" i="1"/>
  <c r="C1122" i="1"/>
  <c r="C1121" i="1"/>
  <c r="C1120" i="1"/>
  <c r="C1119" i="1"/>
  <c r="C1112" i="1"/>
  <c r="C1111" i="1"/>
  <c r="C1110" i="1"/>
  <c r="C1109" i="1"/>
  <c r="C1108" i="1"/>
  <c r="C1106" i="1"/>
  <c r="C1100" i="1"/>
  <c r="C1099" i="1"/>
  <c r="C1098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8" i="1"/>
  <c r="C1077" i="1"/>
  <c r="C1076" i="1"/>
  <c r="C1075" i="1"/>
  <c r="C1074" i="1"/>
  <c r="C1072" i="1"/>
  <c r="C1071" i="1"/>
  <c r="C1070" i="1"/>
  <c r="C1069" i="1"/>
  <c r="C1068" i="1"/>
  <c r="C1067" i="1"/>
  <c r="C1066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5" i="1"/>
  <c r="C1014" i="1"/>
  <c r="C1013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2" i="1"/>
  <c r="C961" i="1"/>
  <c r="C960" i="1"/>
  <c r="C959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2" i="1"/>
  <c r="C901" i="1"/>
  <c r="C900" i="1"/>
  <c r="C899" i="1"/>
  <c r="C898" i="1"/>
  <c r="C897" i="1"/>
  <c r="C896" i="1"/>
  <c r="C895" i="1"/>
  <c r="C894" i="1"/>
  <c r="C892" i="1"/>
  <c r="C890" i="1"/>
  <c r="C889" i="1"/>
  <c r="C888" i="1"/>
  <c r="C887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2" i="1"/>
  <c r="C851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79" i="1"/>
  <c r="C778" i="1"/>
  <c r="C777" i="1"/>
  <c r="C775" i="1"/>
  <c r="C774" i="1"/>
  <c r="C772" i="1"/>
  <c r="C771" i="1"/>
  <c r="C769" i="1"/>
  <c r="C768" i="1"/>
  <c r="C767" i="1"/>
  <c r="C766" i="1"/>
  <c r="C765" i="1"/>
  <c r="C764" i="1"/>
  <c r="C763" i="1"/>
  <c r="C760" i="1"/>
  <c r="C759" i="1"/>
  <c r="C758" i="1"/>
  <c r="C757" i="1"/>
  <c r="C756" i="1"/>
  <c r="C755" i="1"/>
  <c r="C754" i="1"/>
  <c r="C753" i="1"/>
  <c r="C752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3" i="1"/>
  <c r="C672" i="1"/>
  <c r="C671" i="1"/>
  <c r="C669" i="1"/>
  <c r="C668" i="1"/>
  <c r="C667" i="1"/>
  <c r="C666" i="1"/>
  <c r="C665" i="1"/>
  <c r="C663" i="1"/>
  <c r="C662" i="1"/>
  <c r="C661" i="1"/>
  <c r="C660" i="1"/>
  <c r="C659" i="1"/>
  <c r="C658" i="1"/>
  <c r="C657" i="1"/>
  <c r="C656" i="1"/>
  <c r="C655" i="1"/>
  <c r="C653" i="1"/>
  <c r="C652" i="1"/>
  <c r="C651" i="1"/>
  <c r="C650" i="1"/>
  <c r="C649" i="1"/>
  <c r="C648" i="1"/>
  <c r="C647" i="1"/>
  <c r="C646" i="1"/>
  <c r="C644" i="1"/>
  <c r="C643" i="1"/>
  <c r="C642" i="1"/>
  <c r="C641" i="1"/>
  <c r="C640" i="1"/>
  <c r="C637" i="1"/>
  <c r="C636" i="1"/>
  <c r="C635" i="1"/>
  <c r="C634" i="1"/>
  <c r="C633" i="1"/>
  <c r="C632" i="1"/>
  <c r="C630" i="1"/>
  <c r="C629" i="1"/>
  <c r="C628" i="1"/>
  <c r="C627" i="1"/>
  <c r="C626" i="1"/>
  <c r="C625" i="1"/>
  <c r="C624" i="1"/>
  <c r="C623" i="1"/>
  <c r="C622" i="1"/>
  <c r="C620" i="1"/>
  <c r="C619" i="1"/>
  <c r="C618" i="1"/>
  <c r="C617" i="1"/>
  <c r="C616" i="1"/>
  <c r="C614" i="1"/>
  <c r="C613" i="1"/>
  <c r="C611" i="1"/>
  <c r="C610" i="1"/>
  <c r="C609" i="1"/>
  <c r="C608" i="1"/>
  <c r="C607" i="1"/>
  <c r="C606" i="1"/>
  <c r="C605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89" i="1"/>
  <c r="C588" i="1"/>
  <c r="C587" i="1"/>
  <c r="C585" i="1"/>
  <c r="C584" i="1"/>
  <c r="C583" i="1"/>
  <c r="C582" i="1"/>
  <c r="C581" i="1"/>
  <c r="C580" i="1"/>
  <c r="C578" i="1"/>
  <c r="C576" i="1"/>
  <c r="C575" i="1"/>
  <c r="C574" i="1"/>
  <c r="C573" i="1"/>
  <c r="C572" i="1"/>
  <c r="C571" i="1"/>
  <c r="C570" i="1"/>
  <c r="C569" i="1"/>
  <c r="C568" i="1"/>
  <c r="C567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7" i="1"/>
  <c r="C536" i="1"/>
  <c r="C534" i="1"/>
  <c r="C533" i="1"/>
  <c r="C532" i="1"/>
  <c r="C531" i="1"/>
  <c r="C530" i="1"/>
  <c r="C529" i="1"/>
  <c r="C527" i="1"/>
  <c r="C526" i="1"/>
  <c r="C525" i="1"/>
  <c r="C524" i="1"/>
  <c r="C522" i="1"/>
  <c r="C521" i="1"/>
  <c r="C520" i="1"/>
  <c r="C518" i="1"/>
  <c r="C517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7" i="1"/>
  <c r="C476" i="1"/>
  <c r="C475" i="1"/>
  <c r="C474" i="1"/>
  <c r="C473" i="1"/>
  <c r="C472" i="1"/>
  <c r="C471" i="1"/>
  <c r="C470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0" i="1"/>
  <c r="C419" i="1"/>
  <c r="C418" i="1"/>
  <c r="C417" i="1"/>
  <c r="C416" i="1"/>
  <c r="C415" i="1"/>
  <c r="C414" i="1"/>
  <c r="C413" i="1"/>
  <c r="C412" i="1"/>
  <c r="C409" i="1"/>
  <c r="C408" i="1"/>
  <c r="C407" i="1"/>
  <c r="C406" i="1"/>
  <c r="C405" i="1"/>
  <c r="C403" i="1"/>
  <c r="C402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367" i="1"/>
  <c r="C365" i="1"/>
  <c r="C364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37" i="1"/>
  <c r="C333" i="1"/>
  <c r="C334" i="1"/>
  <c r="C335" i="1"/>
  <c r="C332" i="1"/>
  <c r="C328" i="1"/>
  <c r="C329" i="1"/>
  <c r="C330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1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292" i="1"/>
  <c r="C286" i="1"/>
  <c r="C288" i="1"/>
  <c r="C289" i="1"/>
  <c r="C285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68" i="1"/>
  <c r="C256" i="1"/>
  <c r="C257" i="1"/>
  <c r="C258" i="1"/>
  <c r="C259" i="1"/>
  <c r="C260" i="1"/>
  <c r="C261" i="1"/>
  <c r="C262" i="1"/>
  <c r="C263" i="1"/>
  <c r="C264" i="1"/>
  <c r="C265" i="1"/>
  <c r="C266" i="1"/>
  <c r="C255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36" i="1"/>
  <c r="C230" i="1"/>
  <c r="C231" i="1"/>
  <c r="C229" i="1"/>
  <c r="C220" i="1"/>
  <c r="C221" i="1"/>
  <c r="C222" i="1"/>
  <c r="C223" i="1"/>
  <c r="C224" i="1"/>
  <c r="C225" i="1"/>
  <c r="C226" i="1"/>
  <c r="C227" i="1"/>
  <c r="C219" i="1"/>
  <c r="C215" i="1"/>
  <c r="C216" i="1"/>
  <c r="C217" i="1"/>
  <c r="C214" i="1"/>
  <c r="C210" i="1"/>
  <c r="C211" i="1"/>
  <c r="C212" i="1"/>
  <c r="C213" i="1"/>
  <c r="C209" i="1"/>
  <c r="C203" i="1"/>
  <c r="C204" i="1"/>
  <c r="C205" i="1"/>
  <c r="C206" i="1"/>
  <c r="C207" i="1"/>
  <c r="C202" i="1"/>
  <c r="C191" i="1"/>
  <c r="C192" i="1"/>
  <c r="C193" i="1"/>
  <c r="C194" i="1"/>
  <c r="C195" i="1"/>
  <c r="C196" i="1"/>
  <c r="C197" i="1"/>
  <c r="C198" i="1"/>
  <c r="C199" i="1"/>
  <c r="C200" i="1"/>
  <c r="C190" i="1"/>
  <c r="C187" i="1"/>
  <c r="C188" i="1"/>
  <c r="C186" i="1"/>
  <c r="C183" i="1"/>
  <c r="C184" i="1"/>
  <c r="C182" i="1"/>
  <c r="C179" i="1"/>
  <c r="C180" i="1"/>
  <c r="C178" i="1"/>
  <c r="C171" i="1"/>
  <c r="C172" i="1"/>
  <c r="C173" i="1"/>
  <c r="C175" i="1"/>
  <c r="C176" i="1"/>
  <c r="C177" i="1"/>
  <c r="C170" i="1"/>
  <c r="C164" i="1"/>
  <c r="C165" i="1"/>
  <c r="C166" i="1"/>
  <c r="C167" i="1"/>
  <c r="C168" i="1"/>
  <c r="C163" i="1"/>
  <c r="C158" i="1"/>
  <c r="C159" i="1"/>
  <c r="C156" i="1"/>
  <c r="C157" i="1"/>
  <c r="C155" i="1"/>
  <c r="C153" i="1"/>
  <c r="C152" i="1"/>
  <c r="C151" i="1"/>
  <c r="C139" i="1"/>
  <c r="C140" i="1"/>
  <c r="C141" i="1"/>
  <c r="C142" i="1"/>
  <c r="C143" i="1"/>
  <c r="C144" i="1"/>
  <c r="C145" i="1"/>
  <c r="C149" i="1"/>
  <c r="C138" i="1"/>
  <c r="C130" i="1"/>
  <c r="C131" i="1"/>
  <c r="C126" i="1"/>
  <c r="C127" i="1"/>
  <c r="C128" i="1"/>
  <c r="C125" i="1"/>
  <c r="C121" i="1"/>
  <c r="C122" i="1"/>
  <c r="C123" i="1"/>
  <c r="C120" i="1"/>
  <c r="C115" i="1"/>
  <c r="C116" i="1"/>
  <c r="C117" i="1"/>
  <c r="C118" i="1"/>
  <c r="C114" i="1"/>
  <c r="C111" i="1"/>
  <c r="C112" i="1"/>
  <c r="C110" i="1"/>
  <c r="C107" i="1"/>
  <c r="C102" i="1"/>
  <c r="C103" i="1"/>
  <c r="C104" i="1"/>
  <c r="C105" i="1"/>
  <c r="C106" i="1"/>
  <c r="C95" i="1"/>
  <c r="C96" i="1"/>
  <c r="C97" i="1"/>
  <c r="C98" i="1"/>
  <c r="C99" i="1"/>
  <c r="C100" i="1"/>
  <c r="C101" i="1"/>
  <c r="C90" i="1"/>
  <c r="C91" i="1"/>
  <c r="C92" i="1"/>
  <c r="C93" i="1"/>
  <c r="C94" i="1"/>
  <c r="C88" i="1"/>
  <c r="C89" i="1"/>
  <c r="C86" i="1"/>
  <c r="C87" i="1"/>
  <c r="C80" i="1"/>
  <c r="C81" i="1"/>
  <c r="C82" i="1"/>
  <c r="C83" i="1"/>
  <c r="C84" i="1"/>
  <c r="C69" i="1"/>
  <c r="C70" i="1"/>
  <c r="C71" i="1"/>
  <c r="C72" i="1"/>
  <c r="C73" i="1"/>
  <c r="C74" i="1"/>
  <c r="C75" i="1"/>
  <c r="C76" i="1"/>
  <c r="C77" i="1"/>
  <c r="C78" i="1"/>
  <c r="C79" i="1"/>
  <c r="C67" i="1"/>
  <c r="C68" i="1"/>
  <c r="C66" i="1"/>
  <c r="C64" i="1"/>
  <c r="C65" i="1"/>
  <c r="C63" i="1"/>
  <c r="C49" i="1"/>
  <c r="C50" i="1"/>
  <c r="C51" i="1"/>
  <c r="C52" i="1"/>
  <c r="C53" i="1"/>
  <c r="C54" i="1"/>
  <c r="C55" i="1"/>
  <c r="C56" i="1"/>
  <c r="C57" i="1"/>
  <c r="C58" i="1"/>
  <c r="C59" i="1"/>
  <c r="C60" i="1"/>
  <c r="C48" i="1"/>
  <c r="C36" i="1"/>
  <c r="C37" i="1"/>
  <c r="C38" i="1"/>
  <c r="C39" i="1"/>
  <c r="C40" i="1"/>
  <c r="C41" i="1"/>
  <c r="C42" i="1"/>
  <c r="C43" i="1"/>
  <c r="C44" i="1"/>
  <c r="C45" i="1"/>
  <c r="C46" i="1"/>
  <c r="C35" i="1"/>
  <c r="C33" i="1"/>
  <c r="C32" i="1"/>
  <c r="C30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D277" i="1"/>
  <c r="E277" i="1"/>
  <c r="F277" i="1" s="1"/>
  <c r="I277" i="1" s="1"/>
  <c r="E145" i="1"/>
  <c r="F145" i="1" s="1"/>
  <c r="I145" i="1" s="1"/>
  <c r="D377" i="1"/>
  <c r="E377" i="1"/>
  <c r="F377" i="1" s="1"/>
  <c r="I377" i="1" s="1"/>
  <c r="D378" i="1"/>
  <c r="E378" i="1"/>
  <c r="F378" i="1" s="1"/>
  <c r="I378" i="1" s="1"/>
  <c r="D379" i="1"/>
  <c r="E379" i="1"/>
  <c r="F379" i="1" s="1"/>
  <c r="I379" i="1" s="1"/>
  <c r="D350" i="1"/>
  <c r="E350" i="1"/>
  <c r="F350" i="1" s="1"/>
  <c r="I350" i="1" s="1"/>
  <c r="D351" i="1"/>
  <c r="E351" i="1"/>
  <c r="F351" i="1" s="1"/>
  <c r="I351" i="1" s="1"/>
  <c r="D352" i="1"/>
  <c r="E352" i="1"/>
  <c r="F352" i="1" s="1"/>
  <c r="I352" i="1" s="1"/>
  <c r="D353" i="1"/>
  <c r="E353" i="1"/>
  <c r="F353" i="1" s="1"/>
  <c r="I353" i="1" s="1"/>
  <c r="D354" i="1"/>
  <c r="E354" i="1"/>
  <c r="F354" i="1" s="1"/>
  <c r="I354" i="1" s="1"/>
  <c r="D355" i="1"/>
  <c r="E355" i="1"/>
  <c r="F355" i="1" s="1"/>
  <c r="I355" i="1" s="1"/>
  <c r="D356" i="1"/>
  <c r="E356" i="1"/>
  <c r="F356" i="1" s="1"/>
  <c r="I356" i="1" s="1"/>
  <c r="D357" i="1"/>
  <c r="E357" i="1"/>
  <c r="F357" i="1" s="1"/>
  <c r="I357" i="1" s="1"/>
  <c r="D358" i="1"/>
  <c r="E358" i="1"/>
  <c r="F358" i="1" s="1"/>
  <c r="I358" i="1" s="1"/>
  <c r="D359" i="1"/>
  <c r="E359" i="1"/>
  <c r="F359" i="1" s="1"/>
  <c r="I359" i="1" s="1"/>
  <c r="E349" i="1"/>
  <c r="F349" i="1" s="1"/>
  <c r="I349" i="1" s="1"/>
  <c r="D349" i="1"/>
  <c r="E348" i="1"/>
  <c r="F348" i="1" s="1"/>
  <c r="I348" i="1" s="1"/>
  <c r="D348" i="1"/>
  <c r="E347" i="1"/>
  <c r="F347" i="1" s="1"/>
  <c r="I347" i="1" s="1"/>
  <c r="D347" i="1"/>
  <c r="E346" i="1"/>
  <c r="F346" i="1" s="1"/>
  <c r="I346" i="1" s="1"/>
  <c r="D346" i="1"/>
  <c r="E345" i="1"/>
  <c r="F345" i="1" s="1"/>
  <c r="I345" i="1" s="1"/>
  <c r="D345" i="1"/>
  <c r="E344" i="1"/>
  <c r="F344" i="1" s="1"/>
  <c r="I344" i="1" s="1"/>
  <c r="D344" i="1"/>
  <c r="E343" i="1"/>
  <c r="F343" i="1" s="1"/>
  <c r="I343" i="1" s="1"/>
  <c r="D343" i="1"/>
  <c r="E342" i="1"/>
  <c r="F342" i="1" s="1"/>
  <c r="I342" i="1" s="1"/>
  <c r="D342" i="1"/>
  <c r="E341" i="1"/>
  <c r="F341" i="1" s="1"/>
  <c r="I341" i="1" s="1"/>
  <c r="D341" i="1"/>
  <c r="E340" i="1"/>
  <c r="F340" i="1" s="1"/>
  <c r="I340" i="1" s="1"/>
  <c r="D340" i="1"/>
  <c r="E339" i="1"/>
  <c r="F339" i="1" s="1"/>
  <c r="I339" i="1" s="1"/>
  <c r="D339" i="1"/>
  <c r="E338" i="1"/>
  <c r="F338" i="1" s="1"/>
  <c r="I338" i="1" s="1"/>
  <c r="D338" i="1"/>
  <c r="D337" i="1"/>
  <c r="E337" i="1"/>
  <c r="F337" i="1" s="1"/>
  <c r="I337" i="1" s="1"/>
  <c r="F1225" i="1"/>
  <c r="E1224" i="1"/>
  <c r="F1224" i="1" s="1"/>
  <c r="I1224" i="1" s="1"/>
  <c r="D1224" i="1"/>
  <c r="E1223" i="1"/>
  <c r="F1223" i="1" s="1"/>
  <c r="I1223" i="1" s="1"/>
  <c r="D1223" i="1"/>
  <c r="E1222" i="1"/>
  <c r="F1222" i="1" s="1"/>
  <c r="I1222" i="1" s="1"/>
  <c r="D1222" i="1"/>
  <c r="E1221" i="1"/>
  <c r="F1221" i="1" s="1"/>
  <c r="I1221" i="1" s="1"/>
  <c r="D1221" i="1"/>
  <c r="E1220" i="1"/>
  <c r="F1220" i="1" s="1"/>
  <c r="I1220" i="1" s="1"/>
  <c r="D1220" i="1"/>
  <c r="E1218" i="1"/>
  <c r="F1218" i="1" s="1"/>
  <c r="I1218" i="1" s="1"/>
  <c r="D1218" i="1"/>
  <c r="E1217" i="1"/>
  <c r="F1217" i="1" s="1"/>
  <c r="I1217" i="1" s="1"/>
  <c r="D1217" i="1"/>
  <c r="E1216" i="1"/>
  <c r="F1216" i="1" s="1"/>
  <c r="I1216" i="1" s="1"/>
  <c r="D1216" i="1"/>
  <c r="E1215" i="1"/>
  <c r="F1215" i="1" s="1"/>
  <c r="I1215" i="1" s="1"/>
  <c r="D1215" i="1"/>
  <c r="E1213" i="1"/>
  <c r="F1213" i="1" s="1"/>
  <c r="I1213" i="1" s="1"/>
  <c r="D1213" i="1"/>
  <c r="E1212" i="1"/>
  <c r="F1212" i="1" s="1"/>
  <c r="I1212" i="1" s="1"/>
  <c r="D1212" i="1"/>
  <c r="E1211" i="1"/>
  <c r="F1211" i="1" s="1"/>
  <c r="I1211" i="1" s="1"/>
  <c r="D1211" i="1"/>
  <c r="E1210" i="1"/>
  <c r="F1210" i="1" s="1"/>
  <c r="I1210" i="1" s="1"/>
  <c r="D1210" i="1"/>
  <c r="E1209" i="1"/>
  <c r="F1209" i="1" s="1"/>
  <c r="I1209" i="1" s="1"/>
  <c r="D1209" i="1"/>
  <c r="E1208" i="1"/>
  <c r="F1208" i="1" s="1"/>
  <c r="I1208" i="1" s="1"/>
  <c r="D1208" i="1"/>
  <c r="E1207" i="1"/>
  <c r="F1207" i="1" s="1"/>
  <c r="I1207" i="1" s="1"/>
  <c r="D1207" i="1"/>
  <c r="E1206" i="1"/>
  <c r="F1206" i="1" s="1"/>
  <c r="I1206" i="1" s="1"/>
  <c r="D1206" i="1"/>
  <c r="E1205" i="1"/>
  <c r="F1205" i="1" s="1"/>
  <c r="I1205" i="1" s="1"/>
  <c r="D1205" i="1"/>
  <c r="E1204" i="1"/>
  <c r="F1204" i="1" s="1"/>
  <c r="I1204" i="1" s="1"/>
  <c r="D1204" i="1"/>
  <c r="E1203" i="1"/>
  <c r="F1203" i="1" s="1"/>
  <c r="I1203" i="1" s="1"/>
  <c r="D1203" i="1"/>
  <c r="E1202" i="1"/>
  <c r="F1202" i="1" s="1"/>
  <c r="I1202" i="1" s="1"/>
  <c r="D1202" i="1"/>
  <c r="E1200" i="1"/>
  <c r="F1200" i="1" s="1"/>
  <c r="I1200" i="1" s="1"/>
  <c r="D1200" i="1"/>
  <c r="E1199" i="1"/>
  <c r="F1199" i="1" s="1"/>
  <c r="I1199" i="1" s="1"/>
  <c r="D1199" i="1"/>
  <c r="E1198" i="1"/>
  <c r="F1198" i="1" s="1"/>
  <c r="I1198" i="1" s="1"/>
  <c r="D1198" i="1"/>
  <c r="E1197" i="1"/>
  <c r="F1197" i="1" s="1"/>
  <c r="I1197" i="1" s="1"/>
  <c r="D1197" i="1"/>
  <c r="E1196" i="1"/>
  <c r="F1196" i="1" s="1"/>
  <c r="I1196" i="1" s="1"/>
  <c r="D1196" i="1"/>
  <c r="E1195" i="1"/>
  <c r="F1195" i="1" s="1"/>
  <c r="I1195" i="1" s="1"/>
  <c r="D1195" i="1"/>
  <c r="E1194" i="1"/>
  <c r="F1194" i="1" s="1"/>
  <c r="I1194" i="1" s="1"/>
  <c r="D1194" i="1"/>
  <c r="E1193" i="1"/>
  <c r="F1193" i="1" s="1"/>
  <c r="I1193" i="1" s="1"/>
  <c r="D1193" i="1"/>
  <c r="E1191" i="1"/>
  <c r="F1191" i="1" s="1"/>
  <c r="I1191" i="1" s="1"/>
  <c r="D1191" i="1"/>
  <c r="E1190" i="1"/>
  <c r="F1190" i="1" s="1"/>
  <c r="I1190" i="1" s="1"/>
  <c r="D1190" i="1"/>
  <c r="E1189" i="1"/>
  <c r="F1189" i="1" s="1"/>
  <c r="I1189" i="1" s="1"/>
  <c r="D1189" i="1"/>
  <c r="E1188" i="1"/>
  <c r="F1188" i="1" s="1"/>
  <c r="I1188" i="1" s="1"/>
  <c r="D1188" i="1"/>
  <c r="E1186" i="1"/>
  <c r="F1186" i="1" s="1"/>
  <c r="I1186" i="1" s="1"/>
  <c r="D1186" i="1"/>
  <c r="E1185" i="1"/>
  <c r="F1185" i="1" s="1"/>
  <c r="I1185" i="1" s="1"/>
  <c r="D1185" i="1"/>
  <c r="E1184" i="1"/>
  <c r="F1184" i="1" s="1"/>
  <c r="I1184" i="1" s="1"/>
  <c r="D1184" i="1"/>
  <c r="E1183" i="1"/>
  <c r="F1183" i="1" s="1"/>
  <c r="I1183" i="1" s="1"/>
  <c r="D1183" i="1"/>
  <c r="E1182" i="1"/>
  <c r="F1182" i="1" s="1"/>
  <c r="I1182" i="1" s="1"/>
  <c r="D1182" i="1"/>
  <c r="E1181" i="1"/>
  <c r="F1181" i="1" s="1"/>
  <c r="I1181" i="1" s="1"/>
  <c r="D1181" i="1"/>
  <c r="E1180" i="1"/>
  <c r="F1180" i="1" s="1"/>
  <c r="I1180" i="1" s="1"/>
  <c r="D1180" i="1"/>
  <c r="E1179" i="1"/>
  <c r="F1179" i="1" s="1"/>
  <c r="I1179" i="1" s="1"/>
  <c r="D1179" i="1"/>
  <c r="E1178" i="1"/>
  <c r="F1178" i="1" s="1"/>
  <c r="I1178" i="1" s="1"/>
  <c r="D1178" i="1"/>
  <c r="E1177" i="1"/>
  <c r="F1177" i="1" s="1"/>
  <c r="I1177" i="1" s="1"/>
  <c r="D1177" i="1"/>
  <c r="E1176" i="1"/>
  <c r="F1176" i="1" s="1"/>
  <c r="I1176" i="1" s="1"/>
  <c r="D1176" i="1"/>
  <c r="E1175" i="1"/>
  <c r="F1175" i="1" s="1"/>
  <c r="I1175" i="1" s="1"/>
  <c r="D1175" i="1"/>
  <c r="E1174" i="1"/>
  <c r="F1174" i="1" s="1"/>
  <c r="I1174" i="1" s="1"/>
  <c r="D1174" i="1"/>
  <c r="E1173" i="1"/>
  <c r="F1173" i="1" s="1"/>
  <c r="I1173" i="1" s="1"/>
  <c r="D1173" i="1"/>
  <c r="E1172" i="1"/>
  <c r="F1172" i="1" s="1"/>
  <c r="I1172" i="1" s="1"/>
  <c r="D1172" i="1"/>
  <c r="E1171" i="1"/>
  <c r="F1171" i="1" s="1"/>
  <c r="I1171" i="1" s="1"/>
  <c r="D1171" i="1"/>
  <c r="E1170" i="1"/>
  <c r="F1170" i="1" s="1"/>
  <c r="I1170" i="1" s="1"/>
  <c r="D1170" i="1"/>
  <c r="E1169" i="1"/>
  <c r="F1169" i="1" s="1"/>
  <c r="I1169" i="1" s="1"/>
  <c r="D1169" i="1"/>
  <c r="E1168" i="1"/>
  <c r="F1168" i="1" s="1"/>
  <c r="I1168" i="1" s="1"/>
  <c r="D1168" i="1"/>
  <c r="E1167" i="1"/>
  <c r="F1167" i="1" s="1"/>
  <c r="I1167" i="1" s="1"/>
  <c r="D1167" i="1"/>
  <c r="E1166" i="1"/>
  <c r="F1166" i="1" s="1"/>
  <c r="I1166" i="1" s="1"/>
  <c r="D1166" i="1"/>
  <c r="E1165" i="1"/>
  <c r="F1165" i="1" s="1"/>
  <c r="I1165" i="1" s="1"/>
  <c r="D1165" i="1"/>
  <c r="E1164" i="1"/>
  <c r="F1164" i="1" s="1"/>
  <c r="I1164" i="1" s="1"/>
  <c r="D1164" i="1"/>
  <c r="E1163" i="1"/>
  <c r="F1163" i="1" s="1"/>
  <c r="I1163" i="1" s="1"/>
  <c r="D1163" i="1"/>
  <c r="E1162" i="1"/>
  <c r="F1162" i="1" s="1"/>
  <c r="I1162" i="1" s="1"/>
  <c r="D1162" i="1"/>
  <c r="E1161" i="1"/>
  <c r="F1161" i="1" s="1"/>
  <c r="I1161" i="1" s="1"/>
  <c r="D1161" i="1"/>
  <c r="E1160" i="1"/>
  <c r="F1160" i="1" s="1"/>
  <c r="I1160" i="1" s="1"/>
  <c r="D1160" i="1"/>
  <c r="E1159" i="1"/>
  <c r="F1159" i="1" s="1"/>
  <c r="I1159" i="1" s="1"/>
  <c r="D1159" i="1"/>
  <c r="E1158" i="1"/>
  <c r="F1158" i="1" s="1"/>
  <c r="I1158" i="1" s="1"/>
  <c r="D1158" i="1"/>
  <c r="E1157" i="1"/>
  <c r="F1157" i="1" s="1"/>
  <c r="I1157" i="1" s="1"/>
  <c r="D1157" i="1"/>
  <c r="E1156" i="1"/>
  <c r="F1156" i="1" s="1"/>
  <c r="I1156" i="1" s="1"/>
  <c r="D1156" i="1"/>
  <c r="E1155" i="1"/>
  <c r="F1155" i="1" s="1"/>
  <c r="I1155" i="1" s="1"/>
  <c r="D1155" i="1"/>
  <c r="E1154" i="1"/>
  <c r="F1154" i="1" s="1"/>
  <c r="I1154" i="1" s="1"/>
  <c r="D1154" i="1"/>
  <c r="E1153" i="1"/>
  <c r="F1153" i="1" s="1"/>
  <c r="I1153" i="1" s="1"/>
  <c r="D1153" i="1"/>
  <c r="E1152" i="1"/>
  <c r="F1152" i="1" s="1"/>
  <c r="I1152" i="1" s="1"/>
  <c r="D1152" i="1"/>
  <c r="E1151" i="1"/>
  <c r="F1151" i="1" s="1"/>
  <c r="I1151" i="1" s="1"/>
  <c r="D1151" i="1"/>
  <c r="E1150" i="1"/>
  <c r="F1150" i="1" s="1"/>
  <c r="I1150" i="1" s="1"/>
  <c r="D1150" i="1"/>
  <c r="E1149" i="1"/>
  <c r="F1149" i="1" s="1"/>
  <c r="I1149" i="1" s="1"/>
  <c r="D1149" i="1"/>
  <c r="E1148" i="1"/>
  <c r="F1148" i="1" s="1"/>
  <c r="I1148" i="1" s="1"/>
  <c r="D1148" i="1"/>
  <c r="E1147" i="1"/>
  <c r="F1147" i="1" s="1"/>
  <c r="I1147" i="1" s="1"/>
  <c r="D1147" i="1"/>
  <c r="E1146" i="1"/>
  <c r="F1146" i="1" s="1"/>
  <c r="I1146" i="1" s="1"/>
  <c r="D1146" i="1"/>
  <c r="E1145" i="1"/>
  <c r="F1145" i="1" s="1"/>
  <c r="I1145" i="1" s="1"/>
  <c r="D1145" i="1"/>
  <c r="E1144" i="1"/>
  <c r="F1144" i="1" s="1"/>
  <c r="I1144" i="1" s="1"/>
  <c r="D1144" i="1"/>
  <c r="E1143" i="1"/>
  <c r="F1143" i="1" s="1"/>
  <c r="I1143" i="1" s="1"/>
  <c r="D1143" i="1"/>
  <c r="E1142" i="1"/>
  <c r="F1142" i="1" s="1"/>
  <c r="I1142" i="1" s="1"/>
  <c r="D1142" i="1"/>
  <c r="E1141" i="1"/>
  <c r="F1141" i="1" s="1"/>
  <c r="I1141" i="1" s="1"/>
  <c r="D1141" i="1"/>
  <c r="E1139" i="1"/>
  <c r="F1139" i="1" s="1"/>
  <c r="I1139" i="1" s="1"/>
  <c r="D1139" i="1"/>
  <c r="E1138" i="1"/>
  <c r="F1138" i="1" s="1"/>
  <c r="I1138" i="1" s="1"/>
  <c r="D1138" i="1"/>
  <c r="E1137" i="1"/>
  <c r="F1137" i="1" s="1"/>
  <c r="I1137" i="1" s="1"/>
  <c r="D1137" i="1"/>
  <c r="E1133" i="1"/>
  <c r="F1133" i="1" s="1"/>
  <c r="I1133" i="1" s="1"/>
  <c r="D1133" i="1"/>
  <c r="E1132" i="1"/>
  <c r="F1132" i="1" s="1"/>
  <c r="I1132" i="1" s="1"/>
  <c r="D1132" i="1"/>
  <c r="E1131" i="1"/>
  <c r="F1131" i="1" s="1"/>
  <c r="I1131" i="1" s="1"/>
  <c r="D1131" i="1"/>
  <c r="E1130" i="1"/>
  <c r="F1130" i="1" s="1"/>
  <c r="I1130" i="1" s="1"/>
  <c r="D1130" i="1"/>
  <c r="E1129" i="1"/>
  <c r="F1129" i="1" s="1"/>
  <c r="I1129" i="1" s="1"/>
  <c r="D1129" i="1"/>
  <c r="E1128" i="1"/>
  <c r="F1128" i="1" s="1"/>
  <c r="I1128" i="1" s="1"/>
  <c r="D1128" i="1"/>
  <c r="E1127" i="1"/>
  <c r="F1127" i="1" s="1"/>
  <c r="I1127" i="1" s="1"/>
  <c r="D1127" i="1"/>
  <c r="E1126" i="1"/>
  <c r="F1126" i="1" s="1"/>
  <c r="I1126" i="1" s="1"/>
  <c r="D1126" i="1"/>
  <c r="E1124" i="1"/>
  <c r="F1124" i="1" s="1"/>
  <c r="I1124" i="1" s="1"/>
  <c r="D1124" i="1"/>
  <c r="E1123" i="1"/>
  <c r="F1123" i="1" s="1"/>
  <c r="I1123" i="1" s="1"/>
  <c r="D1123" i="1"/>
  <c r="E1122" i="1"/>
  <c r="F1122" i="1" s="1"/>
  <c r="I1122" i="1" s="1"/>
  <c r="D1122" i="1"/>
  <c r="E1121" i="1"/>
  <c r="F1121" i="1" s="1"/>
  <c r="I1121" i="1" s="1"/>
  <c r="D1121" i="1"/>
  <c r="E1120" i="1"/>
  <c r="F1120" i="1" s="1"/>
  <c r="I1120" i="1" s="1"/>
  <c r="D1120" i="1"/>
  <c r="E1119" i="1"/>
  <c r="F1119" i="1" s="1"/>
  <c r="I1119" i="1" s="1"/>
  <c r="D1119" i="1"/>
  <c r="E1112" i="1"/>
  <c r="F1112" i="1" s="1"/>
  <c r="I1112" i="1" s="1"/>
  <c r="D1112" i="1"/>
  <c r="E1111" i="1"/>
  <c r="F1111" i="1" s="1"/>
  <c r="I1111" i="1" s="1"/>
  <c r="D1111" i="1"/>
  <c r="E1110" i="1"/>
  <c r="F1110" i="1" s="1"/>
  <c r="I1110" i="1" s="1"/>
  <c r="D1110" i="1"/>
  <c r="E1109" i="1"/>
  <c r="F1109" i="1" s="1"/>
  <c r="I1109" i="1" s="1"/>
  <c r="D1109" i="1"/>
  <c r="E1108" i="1"/>
  <c r="F1108" i="1" s="1"/>
  <c r="I1108" i="1" s="1"/>
  <c r="D1108" i="1"/>
  <c r="E1106" i="1"/>
  <c r="F1106" i="1" s="1"/>
  <c r="I1106" i="1" s="1"/>
  <c r="D1106" i="1"/>
  <c r="E1100" i="1"/>
  <c r="F1100" i="1" s="1"/>
  <c r="I1100" i="1" s="1"/>
  <c r="D1100" i="1"/>
  <c r="E1099" i="1"/>
  <c r="F1099" i="1" s="1"/>
  <c r="I1099" i="1" s="1"/>
  <c r="D1099" i="1"/>
  <c r="E1098" i="1"/>
  <c r="F1098" i="1" s="1"/>
  <c r="I1098" i="1" s="1"/>
  <c r="D1098" i="1"/>
  <c r="E1095" i="1"/>
  <c r="F1095" i="1" s="1"/>
  <c r="I1095" i="1" s="1"/>
  <c r="D1095" i="1"/>
  <c r="E1094" i="1"/>
  <c r="F1094" i="1" s="1"/>
  <c r="I1094" i="1" s="1"/>
  <c r="D1094" i="1"/>
  <c r="E1093" i="1"/>
  <c r="F1093" i="1" s="1"/>
  <c r="I1093" i="1" s="1"/>
  <c r="D1093" i="1"/>
  <c r="E1092" i="1"/>
  <c r="F1092" i="1" s="1"/>
  <c r="I1092" i="1" s="1"/>
  <c r="D1092" i="1"/>
  <c r="E1091" i="1"/>
  <c r="F1091" i="1" s="1"/>
  <c r="I1091" i="1" s="1"/>
  <c r="D1091" i="1"/>
  <c r="E1090" i="1"/>
  <c r="F1090" i="1" s="1"/>
  <c r="I1090" i="1" s="1"/>
  <c r="D1090" i="1"/>
  <c r="E1089" i="1"/>
  <c r="F1089" i="1" s="1"/>
  <c r="I1089" i="1" s="1"/>
  <c r="D1089" i="1"/>
  <c r="E1088" i="1"/>
  <c r="F1088" i="1" s="1"/>
  <c r="I1088" i="1" s="1"/>
  <c r="D1088" i="1"/>
  <c r="E1087" i="1"/>
  <c r="F1087" i="1" s="1"/>
  <c r="I1087" i="1" s="1"/>
  <c r="D1087" i="1"/>
  <c r="E1086" i="1"/>
  <c r="F1086" i="1" s="1"/>
  <c r="I1086" i="1" s="1"/>
  <c r="D1086" i="1"/>
  <c r="E1085" i="1"/>
  <c r="F1085" i="1" s="1"/>
  <c r="I1085" i="1" s="1"/>
  <c r="D1085" i="1"/>
  <c r="E1084" i="1"/>
  <c r="F1084" i="1" s="1"/>
  <c r="I1084" i="1" s="1"/>
  <c r="D1084" i="1"/>
  <c r="E1083" i="1"/>
  <c r="F1083" i="1" s="1"/>
  <c r="I1083" i="1" s="1"/>
  <c r="D1083" i="1"/>
  <c r="E1082" i="1"/>
  <c r="F1082" i="1" s="1"/>
  <c r="I1082" i="1" s="1"/>
  <c r="D1082" i="1"/>
  <c r="E1081" i="1"/>
  <c r="F1081" i="1" s="1"/>
  <c r="I1081" i="1" s="1"/>
  <c r="D1081" i="1"/>
  <c r="E1080" i="1"/>
  <c r="F1080" i="1" s="1"/>
  <c r="I1080" i="1" s="1"/>
  <c r="D1080" i="1"/>
  <c r="E1078" i="1"/>
  <c r="F1078" i="1" s="1"/>
  <c r="I1078" i="1" s="1"/>
  <c r="D1078" i="1"/>
  <c r="E1077" i="1"/>
  <c r="F1077" i="1" s="1"/>
  <c r="I1077" i="1" s="1"/>
  <c r="D1077" i="1"/>
  <c r="E1076" i="1"/>
  <c r="F1076" i="1" s="1"/>
  <c r="I1076" i="1" s="1"/>
  <c r="D1076" i="1"/>
  <c r="E1075" i="1"/>
  <c r="F1075" i="1" s="1"/>
  <c r="I1075" i="1" s="1"/>
  <c r="D1075" i="1"/>
  <c r="E1074" i="1"/>
  <c r="F1074" i="1" s="1"/>
  <c r="I1074" i="1" s="1"/>
  <c r="D1074" i="1"/>
  <c r="E1072" i="1"/>
  <c r="F1072" i="1" s="1"/>
  <c r="I1072" i="1" s="1"/>
  <c r="D1072" i="1"/>
  <c r="E1071" i="1"/>
  <c r="F1071" i="1" s="1"/>
  <c r="I1071" i="1" s="1"/>
  <c r="D1071" i="1"/>
  <c r="E1070" i="1"/>
  <c r="F1070" i="1" s="1"/>
  <c r="I1070" i="1" s="1"/>
  <c r="D1070" i="1"/>
  <c r="E1069" i="1"/>
  <c r="F1069" i="1" s="1"/>
  <c r="I1069" i="1" s="1"/>
  <c r="D1069" i="1"/>
  <c r="E1068" i="1"/>
  <c r="F1068" i="1" s="1"/>
  <c r="I1068" i="1" s="1"/>
  <c r="D1068" i="1"/>
  <c r="E1067" i="1"/>
  <c r="F1067" i="1" s="1"/>
  <c r="I1067" i="1" s="1"/>
  <c r="D1067" i="1"/>
  <c r="E1066" i="1"/>
  <c r="F1066" i="1" s="1"/>
  <c r="I1066" i="1" s="1"/>
  <c r="D1066" i="1"/>
  <c r="E1064" i="1"/>
  <c r="F1064" i="1" s="1"/>
  <c r="I1064" i="1" s="1"/>
  <c r="D1064" i="1"/>
  <c r="E1063" i="1"/>
  <c r="F1063" i="1" s="1"/>
  <c r="I1063" i="1" s="1"/>
  <c r="D1063" i="1"/>
  <c r="E1062" i="1"/>
  <c r="F1062" i="1" s="1"/>
  <c r="I1062" i="1" s="1"/>
  <c r="D1062" i="1"/>
  <c r="E1061" i="1"/>
  <c r="F1061" i="1" s="1"/>
  <c r="I1061" i="1" s="1"/>
  <c r="D1061" i="1"/>
  <c r="E1060" i="1"/>
  <c r="F1060" i="1" s="1"/>
  <c r="I1060" i="1" s="1"/>
  <c r="D1060" i="1"/>
  <c r="E1059" i="1"/>
  <c r="F1059" i="1" s="1"/>
  <c r="I1059" i="1" s="1"/>
  <c r="D1059" i="1"/>
  <c r="E1058" i="1"/>
  <c r="F1058" i="1" s="1"/>
  <c r="I1058" i="1" s="1"/>
  <c r="D1058" i="1"/>
  <c r="E1057" i="1"/>
  <c r="F1057" i="1" s="1"/>
  <c r="I1057" i="1" s="1"/>
  <c r="D1057" i="1"/>
  <c r="E1056" i="1"/>
  <c r="F1056" i="1" s="1"/>
  <c r="I1056" i="1" s="1"/>
  <c r="D1056" i="1"/>
  <c r="E1055" i="1"/>
  <c r="F1055" i="1" s="1"/>
  <c r="I1055" i="1" s="1"/>
  <c r="D1055" i="1"/>
  <c r="E1054" i="1"/>
  <c r="F1054" i="1" s="1"/>
  <c r="I1054" i="1" s="1"/>
  <c r="D1054" i="1"/>
  <c r="E1053" i="1"/>
  <c r="F1053" i="1" s="1"/>
  <c r="I1053" i="1" s="1"/>
  <c r="D1053" i="1"/>
  <c r="E1052" i="1"/>
  <c r="F1052" i="1" s="1"/>
  <c r="I1052" i="1" s="1"/>
  <c r="D1052" i="1"/>
  <c r="E1051" i="1"/>
  <c r="F1051" i="1" s="1"/>
  <c r="I1051" i="1" s="1"/>
  <c r="D1051" i="1"/>
  <c r="E1050" i="1"/>
  <c r="F1050" i="1" s="1"/>
  <c r="I1050" i="1" s="1"/>
  <c r="D1050" i="1"/>
  <c r="E1049" i="1"/>
  <c r="F1049" i="1" s="1"/>
  <c r="I1049" i="1" s="1"/>
  <c r="D1049" i="1"/>
  <c r="E1048" i="1"/>
  <c r="F1048" i="1" s="1"/>
  <c r="I1048" i="1" s="1"/>
  <c r="D1048" i="1"/>
  <c r="E1047" i="1"/>
  <c r="F1047" i="1" s="1"/>
  <c r="I1047" i="1" s="1"/>
  <c r="D1047" i="1"/>
  <c r="E1046" i="1"/>
  <c r="F1046" i="1" s="1"/>
  <c r="I1046" i="1" s="1"/>
  <c r="D1046" i="1"/>
  <c r="E1045" i="1"/>
  <c r="F1045" i="1" s="1"/>
  <c r="I1045" i="1" s="1"/>
  <c r="D1045" i="1"/>
  <c r="E1044" i="1"/>
  <c r="F1044" i="1" s="1"/>
  <c r="I1044" i="1" s="1"/>
  <c r="D1044" i="1"/>
  <c r="E1043" i="1"/>
  <c r="F1043" i="1" s="1"/>
  <c r="I1043" i="1" s="1"/>
  <c r="D1043" i="1"/>
  <c r="E1042" i="1"/>
  <c r="F1042" i="1" s="1"/>
  <c r="I1042" i="1" s="1"/>
  <c r="D1042" i="1"/>
  <c r="E1041" i="1"/>
  <c r="F1041" i="1" s="1"/>
  <c r="I1041" i="1" s="1"/>
  <c r="D1041" i="1"/>
  <c r="E1040" i="1"/>
  <c r="F1040" i="1" s="1"/>
  <c r="I1040" i="1" s="1"/>
  <c r="D1040" i="1"/>
  <c r="E1039" i="1"/>
  <c r="F1039" i="1" s="1"/>
  <c r="I1039" i="1" s="1"/>
  <c r="D1039" i="1"/>
  <c r="E1038" i="1"/>
  <c r="F1038" i="1" s="1"/>
  <c r="I1038" i="1" s="1"/>
  <c r="D1038" i="1"/>
  <c r="E1037" i="1"/>
  <c r="F1037" i="1" s="1"/>
  <c r="I1037" i="1" s="1"/>
  <c r="D1037" i="1"/>
  <c r="E1036" i="1"/>
  <c r="F1036" i="1" s="1"/>
  <c r="I1036" i="1" s="1"/>
  <c r="D1036" i="1"/>
  <c r="E1035" i="1"/>
  <c r="F1035" i="1" s="1"/>
  <c r="I1035" i="1" s="1"/>
  <c r="D1035" i="1"/>
  <c r="E1034" i="1"/>
  <c r="F1034" i="1" s="1"/>
  <c r="I1034" i="1" s="1"/>
  <c r="D1034" i="1"/>
  <c r="E1033" i="1"/>
  <c r="F1033" i="1" s="1"/>
  <c r="I1033" i="1" s="1"/>
  <c r="D1033" i="1"/>
  <c r="E1032" i="1"/>
  <c r="F1032" i="1" s="1"/>
  <c r="I1032" i="1" s="1"/>
  <c r="D1032" i="1"/>
  <c r="E1031" i="1"/>
  <c r="F1031" i="1" s="1"/>
  <c r="I1031" i="1" s="1"/>
  <c r="D1031" i="1"/>
  <c r="E1029" i="1"/>
  <c r="F1029" i="1" s="1"/>
  <c r="I1029" i="1" s="1"/>
  <c r="D1029" i="1"/>
  <c r="E1028" i="1"/>
  <c r="F1028" i="1" s="1"/>
  <c r="I1028" i="1" s="1"/>
  <c r="D1028" i="1"/>
  <c r="E1027" i="1"/>
  <c r="F1027" i="1" s="1"/>
  <c r="I1027" i="1" s="1"/>
  <c r="D1027" i="1"/>
  <c r="E1026" i="1"/>
  <c r="F1026" i="1" s="1"/>
  <c r="I1026" i="1" s="1"/>
  <c r="D1026" i="1"/>
  <c r="E1025" i="1"/>
  <c r="F1025" i="1" s="1"/>
  <c r="I1025" i="1" s="1"/>
  <c r="D1025" i="1"/>
  <c r="E1024" i="1"/>
  <c r="F1024" i="1" s="1"/>
  <c r="I1024" i="1" s="1"/>
  <c r="D1024" i="1"/>
  <c r="E1023" i="1"/>
  <c r="F1023" i="1" s="1"/>
  <c r="I1023" i="1" s="1"/>
  <c r="D1023" i="1"/>
  <c r="E1022" i="1"/>
  <c r="F1022" i="1" s="1"/>
  <c r="I1022" i="1" s="1"/>
  <c r="D1022" i="1"/>
  <c r="E1021" i="1"/>
  <c r="F1021" i="1" s="1"/>
  <c r="I1021" i="1" s="1"/>
  <c r="D1021" i="1"/>
  <c r="E1020" i="1"/>
  <c r="F1020" i="1" s="1"/>
  <c r="I1020" i="1" s="1"/>
  <c r="D1020" i="1"/>
  <c r="E1019" i="1"/>
  <c r="F1019" i="1" s="1"/>
  <c r="I1019" i="1" s="1"/>
  <c r="D1019" i="1"/>
  <c r="E1018" i="1"/>
  <c r="F1018" i="1" s="1"/>
  <c r="I1018" i="1" s="1"/>
  <c r="D1018" i="1"/>
  <c r="E1017" i="1"/>
  <c r="F1017" i="1" s="1"/>
  <c r="I1017" i="1" s="1"/>
  <c r="D1017" i="1"/>
  <c r="E1015" i="1"/>
  <c r="F1015" i="1" s="1"/>
  <c r="I1015" i="1" s="1"/>
  <c r="D1015" i="1"/>
  <c r="E1014" i="1"/>
  <c r="F1014" i="1" s="1"/>
  <c r="I1014" i="1" s="1"/>
  <c r="D1014" i="1"/>
  <c r="E1013" i="1"/>
  <c r="F1013" i="1" s="1"/>
  <c r="I1013" i="1" s="1"/>
  <c r="D1013" i="1"/>
  <c r="E1011" i="1"/>
  <c r="F1011" i="1" s="1"/>
  <c r="I1011" i="1" s="1"/>
  <c r="D1011" i="1"/>
  <c r="E1010" i="1"/>
  <c r="F1010" i="1" s="1"/>
  <c r="I1010" i="1" s="1"/>
  <c r="D1010" i="1"/>
  <c r="E1009" i="1"/>
  <c r="F1009" i="1" s="1"/>
  <c r="I1009" i="1" s="1"/>
  <c r="D1009" i="1"/>
  <c r="E1008" i="1"/>
  <c r="F1008" i="1" s="1"/>
  <c r="I1008" i="1" s="1"/>
  <c r="D1008" i="1"/>
  <c r="E1007" i="1"/>
  <c r="F1007" i="1" s="1"/>
  <c r="I1007" i="1" s="1"/>
  <c r="D1007" i="1"/>
  <c r="E1006" i="1"/>
  <c r="F1006" i="1" s="1"/>
  <c r="I1006" i="1" s="1"/>
  <c r="D1006" i="1"/>
  <c r="E1005" i="1"/>
  <c r="F1005" i="1" s="1"/>
  <c r="I1005" i="1" s="1"/>
  <c r="D1005" i="1"/>
  <c r="E1004" i="1"/>
  <c r="F1004" i="1" s="1"/>
  <c r="I1004" i="1" s="1"/>
  <c r="D1004" i="1"/>
  <c r="E1003" i="1"/>
  <c r="F1003" i="1" s="1"/>
  <c r="I1003" i="1" s="1"/>
  <c r="D1003" i="1"/>
  <c r="E1002" i="1"/>
  <c r="F1002" i="1" s="1"/>
  <c r="I1002" i="1" s="1"/>
  <c r="D1002" i="1"/>
  <c r="E1001" i="1"/>
  <c r="F1001" i="1" s="1"/>
  <c r="I1001" i="1" s="1"/>
  <c r="D1001" i="1"/>
  <c r="E1000" i="1"/>
  <c r="F1000" i="1" s="1"/>
  <c r="I1000" i="1" s="1"/>
  <c r="D1000" i="1"/>
  <c r="E999" i="1"/>
  <c r="F999" i="1" s="1"/>
  <c r="I999" i="1" s="1"/>
  <c r="D999" i="1"/>
  <c r="E998" i="1"/>
  <c r="F998" i="1" s="1"/>
  <c r="I998" i="1" s="1"/>
  <c r="D998" i="1"/>
  <c r="E997" i="1"/>
  <c r="F997" i="1" s="1"/>
  <c r="I997" i="1" s="1"/>
  <c r="D997" i="1"/>
  <c r="E996" i="1"/>
  <c r="F996" i="1" s="1"/>
  <c r="I996" i="1" s="1"/>
  <c r="D996" i="1"/>
  <c r="E995" i="1"/>
  <c r="F995" i="1" s="1"/>
  <c r="I995" i="1" s="1"/>
  <c r="D995" i="1"/>
  <c r="E994" i="1"/>
  <c r="F994" i="1" s="1"/>
  <c r="I994" i="1" s="1"/>
  <c r="D994" i="1"/>
  <c r="E993" i="1"/>
  <c r="F993" i="1" s="1"/>
  <c r="I993" i="1" s="1"/>
  <c r="D993" i="1"/>
  <c r="E992" i="1"/>
  <c r="F992" i="1" s="1"/>
  <c r="I992" i="1" s="1"/>
  <c r="D992" i="1"/>
  <c r="E991" i="1"/>
  <c r="F991" i="1" s="1"/>
  <c r="I991" i="1" s="1"/>
  <c r="D991" i="1"/>
  <c r="E990" i="1"/>
  <c r="F990" i="1" s="1"/>
  <c r="I990" i="1" s="1"/>
  <c r="D990" i="1"/>
  <c r="E989" i="1"/>
  <c r="F989" i="1" s="1"/>
  <c r="I989" i="1" s="1"/>
  <c r="D989" i="1"/>
  <c r="E988" i="1"/>
  <c r="F988" i="1" s="1"/>
  <c r="I988" i="1" s="1"/>
  <c r="D988" i="1"/>
  <c r="E987" i="1"/>
  <c r="F987" i="1" s="1"/>
  <c r="I987" i="1" s="1"/>
  <c r="D987" i="1"/>
  <c r="E986" i="1"/>
  <c r="F986" i="1" s="1"/>
  <c r="I986" i="1" s="1"/>
  <c r="D986" i="1"/>
  <c r="E985" i="1"/>
  <c r="F985" i="1" s="1"/>
  <c r="I985" i="1" s="1"/>
  <c r="D985" i="1"/>
  <c r="E984" i="1"/>
  <c r="F984" i="1" s="1"/>
  <c r="I984" i="1" s="1"/>
  <c r="D984" i="1"/>
  <c r="E983" i="1"/>
  <c r="F983" i="1" s="1"/>
  <c r="I983" i="1" s="1"/>
  <c r="D983" i="1"/>
  <c r="E982" i="1"/>
  <c r="F982" i="1" s="1"/>
  <c r="I982" i="1" s="1"/>
  <c r="D982" i="1"/>
  <c r="E981" i="1"/>
  <c r="F981" i="1" s="1"/>
  <c r="I981" i="1" s="1"/>
  <c r="D981" i="1"/>
  <c r="E980" i="1"/>
  <c r="F980" i="1" s="1"/>
  <c r="I980" i="1" s="1"/>
  <c r="D980" i="1"/>
  <c r="E979" i="1"/>
  <c r="F979" i="1" s="1"/>
  <c r="I979" i="1" s="1"/>
  <c r="D979" i="1"/>
  <c r="E978" i="1"/>
  <c r="F978" i="1" s="1"/>
  <c r="I978" i="1" s="1"/>
  <c r="D978" i="1"/>
  <c r="E977" i="1"/>
  <c r="F977" i="1" s="1"/>
  <c r="I977" i="1" s="1"/>
  <c r="D977" i="1"/>
  <c r="E975" i="1"/>
  <c r="F975" i="1" s="1"/>
  <c r="I975" i="1" s="1"/>
  <c r="D975" i="1"/>
  <c r="E974" i="1"/>
  <c r="F974" i="1" s="1"/>
  <c r="I974" i="1" s="1"/>
  <c r="D974" i="1"/>
  <c r="E973" i="1"/>
  <c r="F973" i="1" s="1"/>
  <c r="I973" i="1" s="1"/>
  <c r="D973" i="1"/>
  <c r="E972" i="1"/>
  <c r="F972" i="1" s="1"/>
  <c r="I972" i="1" s="1"/>
  <c r="D972" i="1"/>
  <c r="E971" i="1"/>
  <c r="F971" i="1" s="1"/>
  <c r="I971" i="1" s="1"/>
  <c r="D971" i="1"/>
  <c r="E970" i="1"/>
  <c r="F970" i="1" s="1"/>
  <c r="I970" i="1" s="1"/>
  <c r="D970" i="1"/>
  <c r="E969" i="1"/>
  <c r="F969" i="1" s="1"/>
  <c r="I969" i="1" s="1"/>
  <c r="D969" i="1"/>
  <c r="E968" i="1"/>
  <c r="F968" i="1" s="1"/>
  <c r="I968" i="1" s="1"/>
  <c r="D968" i="1"/>
  <c r="E967" i="1"/>
  <c r="F967" i="1" s="1"/>
  <c r="I967" i="1" s="1"/>
  <c r="D967" i="1"/>
  <c r="E966" i="1"/>
  <c r="F966" i="1" s="1"/>
  <c r="I966" i="1" s="1"/>
  <c r="D966" i="1"/>
  <c r="E965" i="1"/>
  <c r="F965" i="1" s="1"/>
  <c r="I965" i="1" s="1"/>
  <c r="D965" i="1"/>
  <c r="E964" i="1"/>
  <c r="F964" i="1" s="1"/>
  <c r="I964" i="1" s="1"/>
  <c r="D964" i="1"/>
  <c r="E962" i="1"/>
  <c r="F962" i="1" s="1"/>
  <c r="I962" i="1" s="1"/>
  <c r="D962" i="1"/>
  <c r="E961" i="1"/>
  <c r="F961" i="1" s="1"/>
  <c r="I961" i="1" s="1"/>
  <c r="D961" i="1"/>
  <c r="E960" i="1"/>
  <c r="F960" i="1" s="1"/>
  <c r="I960" i="1" s="1"/>
  <c r="D960" i="1"/>
  <c r="E959" i="1"/>
  <c r="F959" i="1" s="1"/>
  <c r="I959" i="1" s="1"/>
  <c r="D959" i="1"/>
  <c r="E957" i="1"/>
  <c r="F957" i="1" s="1"/>
  <c r="I957" i="1" s="1"/>
  <c r="D957" i="1"/>
  <c r="E956" i="1"/>
  <c r="F956" i="1" s="1"/>
  <c r="I956" i="1" s="1"/>
  <c r="D956" i="1"/>
  <c r="E955" i="1"/>
  <c r="F955" i="1" s="1"/>
  <c r="I955" i="1" s="1"/>
  <c r="D955" i="1"/>
  <c r="E954" i="1"/>
  <c r="F954" i="1" s="1"/>
  <c r="I954" i="1" s="1"/>
  <c r="D954" i="1"/>
  <c r="E953" i="1"/>
  <c r="F953" i="1" s="1"/>
  <c r="I953" i="1" s="1"/>
  <c r="D953" i="1"/>
  <c r="E952" i="1"/>
  <c r="F952" i="1" s="1"/>
  <c r="I952" i="1" s="1"/>
  <c r="D952" i="1"/>
  <c r="E951" i="1"/>
  <c r="F951" i="1" s="1"/>
  <c r="I951" i="1" s="1"/>
  <c r="D951" i="1"/>
  <c r="E950" i="1"/>
  <c r="F950" i="1" s="1"/>
  <c r="I950" i="1" s="1"/>
  <c r="D950" i="1"/>
  <c r="E949" i="1"/>
  <c r="F949" i="1" s="1"/>
  <c r="I949" i="1" s="1"/>
  <c r="D949" i="1"/>
  <c r="E948" i="1"/>
  <c r="F948" i="1" s="1"/>
  <c r="I948" i="1" s="1"/>
  <c r="D948" i="1"/>
  <c r="E947" i="1"/>
  <c r="F947" i="1" s="1"/>
  <c r="I947" i="1" s="1"/>
  <c r="D947" i="1"/>
  <c r="E946" i="1"/>
  <c r="F946" i="1" s="1"/>
  <c r="I946" i="1" s="1"/>
  <c r="D946" i="1"/>
  <c r="E945" i="1"/>
  <c r="F945" i="1" s="1"/>
  <c r="I945" i="1" s="1"/>
  <c r="D945" i="1"/>
  <c r="E944" i="1"/>
  <c r="F944" i="1" s="1"/>
  <c r="I944" i="1" s="1"/>
  <c r="D944" i="1"/>
  <c r="E943" i="1"/>
  <c r="F943" i="1" s="1"/>
  <c r="I943" i="1" s="1"/>
  <c r="D943" i="1"/>
  <c r="E942" i="1"/>
  <c r="F942" i="1" s="1"/>
  <c r="I942" i="1" s="1"/>
  <c r="D942" i="1"/>
  <c r="E941" i="1"/>
  <c r="F941" i="1" s="1"/>
  <c r="I941" i="1" s="1"/>
  <c r="D941" i="1"/>
  <c r="E940" i="1"/>
  <c r="F940" i="1" s="1"/>
  <c r="I940" i="1" s="1"/>
  <c r="D940" i="1"/>
  <c r="E939" i="1"/>
  <c r="F939" i="1" s="1"/>
  <c r="I939" i="1" s="1"/>
  <c r="D939" i="1"/>
  <c r="E938" i="1"/>
  <c r="F938" i="1" s="1"/>
  <c r="I938" i="1" s="1"/>
  <c r="D938" i="1"/>
  <c r="E937" i="1"/>
  <c r="F937" i="1" s="1"/>
  <c r="I937" i="1" s="1"/>
  <c r="D937" i="1"/>
  <c r="E936" i="1"/>
  <c r="F936" i="1" s="1"/>
  <c r="I936" i="1" s="1"/>
  <c r="D936" i="1"/>
  <c r="E935" i="1"/>
  <c r="F935" i="1" s="1"/>
  <c r="I935" i="1" s="1"/>
  <c r="D935" i="1"/>
  <c r="E934" i="1"/>
  <c r="F934" i="1" s="1"/>
  <c r="I934" i="1" s="1"/>
  <c r="D934" i="1"/>
  <c r="E933" i="1"/>
  <c r="F933" i="1" s="1"/>
  <c r="I933" i="1" s="1"/>
  <c r="D933" i="1"/>
  <c r="E932" i="1"/>
  <c r="F932" i="1" s="1"/>
  <c r="I932" i="1" s="1"/>
  <c r="D932" i="1"/>
  <c r="E931" i="1"/>
  <c r="F931" i="1" s="1"/>
  <c r="I931" i="1" s="1"/>
  <c r="D931" i="1"/>
  <c r="E930" i="1"/>
  <c r="F930" i="1" s="1"/>
  <c r="I930" i="1" s="1"/>
  <c r="D930" i="1"/>
  <c r="E929" i="1"/>
  <c r="F929" i="1" s="1"/>
  <c r="I929" i="1" s="1"/>
  <c r="D929" i="1"/>
  <c r="E928" i="1"/>
  <c r="F928" i="1" s="1"/>
  <c r="I928" i="1" s="1"/>
  <c r="D928" i="1"/>
  <c r="E927" i="1"/>
  <c r="F927" i="1" s="1"/>
  <c r="I927" i="1" s="1"/>
  <c r="D927" i="1"/>
  <c r="E926" i="1"/>
  <c r="F926" i="1" s="1"/>
  <c r="I926" i="1" s="1"/>
  <c r="D926" i="1"/>
  <c r="E925" i="1"/>
  <c r="F925" i="1" s="1"/>
  <c r="I925" i="1" s="1"/>
  <c r="D925" i="1"/>
  <c r="E924" i="1"/>
  <c r="F924" i="1" s="1"/>
  <c r="I924" i="1" s="1"/>
  <c r="D924" i="1"/>
  <c r="E923" i="1"/>
  <c r="F923" i="1" s="1"/>
  <c r="I923" i="1" s="1"/>
  <c r="D923" i="1"/>
  <c r="E922" i="1"/>
  <c r="F922" i="1" s="1"/>
  <c r="I922" i="1" s="1"/>
  <c r="D922" i="1"/>
  <c r="E921" i="1"/>
  <c r="F921" i="1" s="1"/>
  <c r="I921" i="1" s="1"/>
  <c r="D921" i="1"/>
  <c r="E920" i="1"/>
  <c r="F920" i="1" s="1"/>
  <c r="I920" i="1" s="1"/>
  <c r="D920" i="1"/>
  <c r="E919" i="1"/>
  <c r="F919" i="1" s="1"/>
  <c r="I919" i="1" s="1"/>
  <c r="D919" i="1"/>
  <c r="E918" i="1"/>
  <c r="F918" i="1" s="1"/>
  <c r="I918" i="1" s="1"/>
  <c r="D918" i="1"/>
  <c r="E917" i="1"/>
  <c r="F917" i="1" s="1"/>
  <c r="I917" i="1" s="1"/>
  <c r="D917" i="1"/>
  <c r="E916" i="1"/>
  <c r="F916" i="1" s="1"/>
  <c r="I916" i="1" s="1"/>
  <c r="D916" i="1"/>
  <c r="E915" i="1"/>
  <c r="F915" i="1" s="1"/>
  <c r="I915" i="1" s="1"/>
  <c r="D915" i="1"/>
  <c r="E914" i="1"/>
  <c r="F914" i="1" s="1"/>
  <c r="I914" i="1" s="1"/>
  <c r="D914" i="1"/>
  <c r="E913" i="1"/>
  <c r="F913" i="1" s="1"/>
  <c r="I913" i="1" s="1"/>
  <c r="D913" i="1"/>
  <c r="E912" i="1"/>
  <c r="F912" i="1" s="1"/>
  <c r="I912" i="1" s="1"/>
  <c r="D912" i="1"/>
  <c r="E911" i="1"/>
  <c r="F911" i="1" s="1"/>
  <c r="I911" i="1" s="1"/>
  <c r="D911" i="1"/>
  <c r="E910" i="1"/>
  <c r="F910" i="1" s="1"/>
  <c r="I910" i="1" s="1"/>
  <c r="D910" i="1"/>
  <c r="E909" i="1"/>
  <c r="F909" i="1" s="1"/>
  <c r="I909" i="1" s="1"/>
  <c r="D909" i="1"/>
  <c r="E908" i="1"/>
  <c r="F908" i="1" s="1"/>
  <c r="I908" i="1" s="1"/>
  <c r="D908" i="1"/>
  <c r="E907" i="1"/>
  <c r="F907" i="1" s="1"/>
  <c r="I907" i="1" s="1"/>
  <c r="D907" i="1"/>
  <c r="E906" i="1"/>
  <c r="F906" i="1" s="1"/>
  <c r="I906" i="1" s="1"/>
  <c r="D906" i="1"/>
  <c r="E905" i="1"/>
  <c r="F905" i="1" s="1"/>
  <c r="I905" i="1" s="1"/>
  <c r="D905" i="1"/>
  <c r="E904" i="1"/>
  <c r="F904" i="1" s="1"/>
  <c r="I904" i="1" s="1"/>
  <c r="D904" i="1"/>
  <c r="E902" i="1"/>
  <c r="F902" i="1" s="1"/>
  <c r="I902" i="1" s="1"/>
  <c r="D902" i="1"/>
  <c r="E901" i="1"/>
  <c r="F901" i="1" s="1"/>
  <c r="I901" i="1" s="1"/>
  <c r="D901" i="1"/>
  <c r="E900" i="1"/>
  <c r="F900" i="1" s="1"/>
  <c r="I900" i="1" s="1"/>
  <c r="D900" i="1"/>
  <c r="E899" i="1"/>
  <c r="F899" i="1" s="1"/>
  <c r="I899" i="1" s="1"/>
  <c r="D899" i="1"/>
  <c r="E898" i="1"/>
  <c r="F898" i="1" s="1"/>
  <c r="I898" i="1" s="1"/>
  <c r="D898" i="1"/>
  <c r="E897" i="1"/>
  <c r="F897" i="1" s="1"/>
  <c r="I897" i="1" s="1"/>
  <c r="D897" i="1"/>
  <c r="E896" i="1"/>
  <c r="F896" i="1" s="1"/>
  <c r="I896" i="1" s="1"/>
  <c r="D896" i="1"/>
  <c r="E895" i="1"/>
  <c r="F895" i="1" s="1"/>
  <c r="I895" i="1" s="1"/>
  <c r="D895" i="1"/>
  <c r="E894" i="1"/>
  <c r="F894" i="1" s="1"/>
  <c r="I894" i="1" s="1"/>
  <c r="D894" i="1"/>
  <c r="E892" i="1"/>
  <c r="F892" i="1" s="1"/>
  <c r="I892" i="1" s="1"/>
  <c r="D892" i="1"/>
  <c r="E891" i="1"/>
  <c r="F891" i="1" s="1"/>
  <c r="I891" i="1" s="1"/>
  <c r="D891" i="1"/>
  <c r="E890" i="1"/>
  <c r="F890" i="1" s="1"/>
  <c r="I890" i="1" s="1"/>
  <c r="D890" i="1"/>
  <c r="E889" i="1"/>
  <c r="F889" i="1" s="1"/>
  <c r="I889" i="1" s="1"/>
  <c r="D889" i="1"/>
  <c r="E888" i="1"/>
  <c r="F888" i="1" s="1"/>
  <c r="I888" i="1" s="1"/>
  <c r="D888" i="1"/>
  <c r="E887" i="1"/>
  <c r="F887" i="1" s="1"/>
  <c r="I887" i="1" s="1"/>
  <c r="D887" i="1"/>
  <c r="E886" i="1"/>
  <c r="F886" i="1" s="1"/>
  <c r="I886" i="1" s="1"/>
  <c r="D886" i="1"/>
  <c r="E884" i="1"/>
  <c r="F884" i="1" s="1"/>
  <c r="I884" i="1" s="1"/>
  <c r="D884" i="1"/>
  <c r="E883" i="1"/>
  <c r="F883" i="1" s="1"/>
  <c r="I883" i="1" s="1"/>
  <c r="D883" i="1"/>
  <c r="E882" i="1"/>
  <c r="F882" i="1" s="1"/>
  <c r="I882" i="1" s="1"/>
  <c r="D882" i="1"/>
  <c r="E881" i="1"/>
  <c r="F881" i="1" s="1"/>
  <c r="I881" i="1" s="1"/>
  <c r="D881" i="1"/>
  <c r="E880" i="1"/>
  <c r="F880" i="1" s="1"/>
  <c r="I880" i="1" s="1"/>
  <c r="D880" i="1"/>
  <c r="E879" i="1"/>
  <c r="F879" i="1" s="1"/>
  <c r="I879" i="1" s="1"/>
  <c r="D879" i="1"/>
  <c r="E878" i="1"/>
  <c r="F878" i="1" s="1"/>
  <c r="I878" i="1" s="1"/>
  <c r="D878" i="1"/>
  <c r="E877" i="1"/>
  <c r="F877" i="1" s="1"/>
  <c r="I877" i="1" s="1"/>
  <c r="D877" i="1"/>
  <c r="E876" i="1"/>
  <c r="F876" i="1" s="1"/>
  <c r="I876" i="1" s="1"/>
  <c r="D876" i="1"/>
  <c r="E875" i="1"/>
  <c r="F875" i="1" s="1"/>
  <c r="I875" i="1" s="1"/>
  <c r="D875" i="1"/>
  <c r="E874" i="1"/>
  <c r="F874" i="1" s="1"/>
  <c r="I874" i="1" s="1"/>
  <c r="D874" i="1"/>
  <c r="E873" i="1"/>
  <c r="F873" i="1" s="1"/>
  <c r="I873" i="1" s="1"/>
  <c r="D873" i="1"/>
  <c r="E872" i="1"/>
  <c r="F872" i="1" s="1"/>
  <c r="I872" i="1" s="1"/>
  <c r="D872" i="1"/>
  <c r="E871" i="1"/>
  <c r="F871" i="1" s="1"/>
  <c r="I871" i="1" s="1"/>
  <c r="D871" i="1"/>
  <c r="E870" i="1"/>
  <c r="F870" i="1" s="1"/>
  <c r="I870" i="1" s="1"/>
  <c r="D870" i="1"/>
  <c r="E869" i="1"/>
  <c r="F869" i="1" s="1"/>
  <c r="I869" i="1" s="1"/>
  <c r="D869" i="1"/>
  <c r="E868" i="1"/>
  <c r="F868" i="1" s="1"/>
  <c r="I868" i="1" s="1"/>
  <c r="D868" i="1"/>
  <c r="E867" i="1"/>
  <c r="F867" i="1" s="1"/>
  <c r="I867" i="1" s="1"/>
  <c r="D867" i="1"/>
  <c r="E866" i="1"/>
  <c r="F866" i="1" s="1"/>
  <c r="I866" i="1" s="1"/>
  <c r="D866" i="1"/>
  <c r="E865" i="1"/>
  <c r="F865" i="1" s="1"/>
  <c r="I865" i="1" s="1"/>
  <c r="D865" i="1"/>
  <c r="E864" i="1"/>
  <c r="F864" i="1" s="1"/>
  <c r="I864" i="1" s="1"/>
  <c r="D864" i="1"/>
  <c r="E863" i="1"/>
  <c r="F863" i="1" s="1"/>
  <c r="I863" i="1" s="1"/>
  <c r="D863" i="1"/>
  <c r="E862" i="1"/>
  <c r="F862" i="1" s="1"/>
  <c r="I862" i="1" s="1"/>
  <c r="D862" i="1"/>
  <c r="E861" i="1"/>
  <c r="F861" i="1" s="1"/>
  <c r="I861" i="1" s="1"/>
  <c r="D861" i="1"/>
  <c r="E860" i="1"/>
  <c r="F860" i="1" s="1"/>
  <c r="I860" i="1" s="1"/>
  <c r="D860" i="1"/>
  <c r="E859" i="1"/>
  <c r="F859" i="1" s="1"/>
  <c r="I859" i="1" s="1"/>
  <c r="D859" i="1"/>
  <c r="E858" i="1"/>
  <c r="F858" i="1" s="1"/>
  <c r="I858" i="1" s="1"/>
  <c r="D858" i="1"/>
  <c r="E857" i="1"/>
  <c r="F857" i="1" s="1"/>
  <c r="I857" i="1" s="1"/>
  <c r="D857" i="1"/>
  <c r="E856" i="1"/>
  <c r="F856" i="1" s="1"/>
  <c r="I856" i="1" s="1"/>
  <c r="D856" i="1"/>
  <c r="E855" i="1"/>
  <c r="F855" i="1" s="1"/>
  <c r="I855" i="1" s="1"/>
  <c r="D855" i="1"/>
  <c r="E854" i="1"/>
  <c r="F854" i="1" s="1"/>
  <c r="I854" i="1" s="1"/>
  <c r="D854" i="1"/>
  <c r="E852" i="1"/>
  <c r="F852" i="1" s="1"/>
  <c r="I852" i="1" s="1"/>
  <c r="D852" i="1"/>
  <c r="E851" i="1"/>
  <c r="F851" i="1" s="1"/>
  <c r="I851" i="1" s="1"/>
  <c r="D851" i="1"/>
  <c r="E849" i="1"/>
  <c r="F849" i="1" s="1"/>
  <c r="I849" i="1" s="1"/>
  <c r="D849" i="1"/>
  <c r="E848" i="1"/>
  <c r="F848" i="1" s="1"/>
  <c r="I848" i="1" s="1"/>
  <c r="D848" i="1"/>
  <c r="E847" i="1"/>
  <c r="F847" i="1" s="1"/>
  <c r="I847" i="1" s="1"/>
  <c r="D847" i="1"/>
  <c r="E846" i="1"/>
  <c r="F846" i="1" s="1"/>
  <c r="I846" i="1" s="1"/>
  <c r="D846" i="1"/>
  <c r="E845" i="1"/>
  <c r="F845" i="1" s="1"/>
  <c r="I845" i="1" s="1"/>
  <c r="D845" i="1"/>
  <c r="E844" i="1"/>
  <c r="F844" i="1" s="1"/>
  <c r="I844" i="1" s="1"/>
  <c r="D844" i="1"/>
  <c r="E843" i="1"/>
  <c r="F843" i="1" s="1"/>
  <c r="I843" i="1" s="1"/>
  <c r="D843" i="1"/>
  <c r="E842" i="1"/>
  <c r="F842" i="1" s="1"/>
  <c r="I842" i="1" s="1"/>
  <c r="D842" i="1"/>
  <c r="E841" i="1"/>
  <c r="F841" i="1" s="1"/>
  <c r="I841" i="1" s="1"/>
  <c r="D841" i="1"/>
  <c r="E840" i="1"/>
  <c r="F840" i="1" s="1"/>
  <c r="I840" i="1" s="1"/>
  <c r="D840" i="1"/>
  <c r="E839" i="1"/>
  <c r="F839" i="1" s="1"/>
  <c r="I839" i="1" s="1"/>
  <c r="D839" i="1"/>
  <c r="E838" i="1"/>
  <c r="F838" i="1" s="1"/>
  <c r="I838" i="1" s="1"/>
  <c r="D838" i="1"/>
  <c r="E837" i="1"/>
  <c r="F837" i="1" s="1"/>
  <c r="I837" i="1" s="1"/>
  <c r="D837" i="1"/>
  <c r="E836" i="1"/>
  <c r="F836" i="1" s="1"/>
  <c r="I836" i="1" s="1"/>
  <c r="D836" i="1"/>
  <c r="E835" i="1"/>
  <c r="F835" i="1" s="1"/>
  <c r="I835" i="1" s="1"/>
  <c r="D835" i="1"/>
  <c r="E834" i="1"/>
  <c r="F834" i="1" s="1"/>
  <c r="I834" i="1" s="1"/>
  <c r="D834" i="1"/>
  <c r="E833" i="1"/>
  <c r="F833" i="1" s="1"/>
  <c r="I833" i="1" s="1"/>
  <c r="D833" i="1"/>
  <c r="E832" i="1"/>
  <c r="F832" i="1" s="1"/>
  <c r="I832" i="1" s="1"/>
  <c r="D832" i="1"/>
  <c r="E831" i="1"/>
  <c r="F831" i="1" s="1"/>
  <c r="I831" i="1" s="1"/>
  <c r="D831" i="1"/>
  <c r="E830" i="1"/>
  <c r="F830" i="1" s="1"/>
  <c r="I830" i="1" s="1"/>
  <c r="D830" i="1"/>
  <c r="E829" i="1"/>
  <c r="F829" i="1" s="1"/>
  <c r="I829" i="1" s="1"/>
  <c r="D829" i="1"/>
  <c r="E828" i="1"/>
  <c r="F828" i="1" s="1"/>
  <c r="I828" i="1" s="1"/>
  <c r="D828" i="1"/>
  <c r="E827" i="1"/>
  <c r="F827" i="1" s="1"/>
  <c r="I827" i="1" s="1"/>
  <c r="D827" i="1"/>
  <c r="E826" i="1"/>
  <c r="F826" i="1" s="1"/>
  <c r="I826" i="1" s="1"/>
  <c r="D826" i="1"/>
  <c r="E825" i="1"/>
  <c r="F825" i="1" s="1"/>
  <c r="I825" i="1" s="1"/>
  <c r="D825" i="1"/>
  <c r="E824" i="1"/>
  <c r="F824" i="1" s="1"/>
  <c r="I824" i="1" s="1"/>
  <c r="D824" i="1"/>
  <c r="E823" i="1"/>
  <c r="F823" i="1" s="1"/>
  <c r="I823" i="1" s="1"/>
  <c r="D823" i="1"/>
  <c r="E822" i="1"/>
  <c r="F822" i="1" s="1"/>
  <c r="I822" i="1" s="1"/>
  <c r="D822" i="1"/>
  <c r="E821" i="1"/>
  <c r="F821" i="1" s="1"/>
  <c r="I821" i="1" s="1"/>
  <c r="D821" i="1"/>
  <c r="E820" i="1"/>
  <c r="F820" i="1" s="1"/>
  <c r="I820" i="1" s="1"/>
  <c r="D820" i="1"/>
  <c r="E819" i="1"/>
  <c r="F819" i="1" s="1"/>
  <c r="I819" i="1" s="1"/>
  <c r="D819" i="1"/>
  <c r="E818" i="1"/>
  <c r="F818" i="1" s="1"/>
  <c r="I818" i="1" s="1"/>
  <c r="D818" i="1"/>
  <c r="E817" i="1"/>
  <c r="F817" i="1" s="1"/>
  <c r="I817" i="1" s="1"/>
  <c r="D817" i="1"/>
  <c r="E816" i="1"/>
  <c r="F816" i="1" s="1"/>
  <c r="I816" i="1" s="1"/>
  <c r="D816" i="1"/>
  <c r="E815" i="1"/>
  <c r="F815" i="1" s="1"/>
  <c r="I815" i="1" s="1"/>
  <c r="D815" i="1"/>
  <c r="E814" i="1"/>
  <c r="F814" i="1" s="1"/>
  <c r="I814" i="1" s="1"/>
  <c r="D814" i="1"/>
  <c r="E813" i="1"/>
  <c r="F813" i="1" s="1"/>
  <c r="I813" i="1" s="1"/>
  <c r="D813" i="1"/>
  <c r="E812" i="1"/>
  <c r="F812" i="1" s="1"/>
  <c r="I812" i="1" s="1"/>
  <c r="D812" i="1"/>
  <c r="E811" i="1"/>
  <c r="F811" i="1" s="1"/>
  <c r="I811" i="1" s="1"/>
  <c r="D811" i="1"/>
  <c r="E810" i="1"/>
  <c r="F810" i="1" s="1"/>
  <c r="I810" i="1" s="1"/>
  <c r="D810" i="1"/>
  <c r="E809" i="1"/>
  <c r="F809" i="1" s="1"/>
  <c r="I809" i="1" s="1"/>
  <c r="D809" i="1"/>
  <c r="E808" i="1"/>
  <c r="F808" i="1" s="1"/>
  <c r="I808" i="1" s="1"/>
  <c r="D808" i="1"/>
  <c r="E807" i="1"/>
  <c r="F807" i="1" s="1"/>
  <c r="I807" i="1" s="1"/>
  <c r="D807" i="1"/>
  <c r="E806" i="1"/>
  <c r="F806" i="1" s="1"/>
  <c r="I806" i="1" s="1"/>
  <c r="D806" i="1"/>
  <c r="E805" i="1"/>
  <c r="F805" i="1" s="1"/>
  <c r="I805" i="1" s="1"/>
  <c r="D805" i="1"/>
  <c r="E804" i="1"/>
  <c r="F804" i="1" s="1"/>
  <c r="I804" i="1" s="1"/>
  <c r="D804" i="1"/>
  <c r="E803" i="1"/>
  <c r="F803" i="1" s="1"/>
  <c r="I803" i="1" s="1"/>
  <c r="D803" i="1"/>
  <c r="E802" i="1"/>
  <c r="F802" i="1" s="1"/>
  <c r="I802" i="1" s="1"/>
  <c r="D802" i="1"/>
  <c r="E801" i="1"/>
  <c r="F801" i="1" s="1"/>
  <c r="I801" i="1" s="1"/>
  <c r="D801" i="1"/>
  <c r="E798" i="1"/>
  <c r="F798" i="1" s="1"/>
  <c r="I798" i="1" s="1"/>
  <c r="D798" i="1"/>
  <c r="E797" i="1"/>
  <c r="F797" i="1" s="1"/>
  <c r="I797" i="1" s="1"/>
  <c r="D797" i="1"/>
  <c r="E796" i="1"/>
  <c r="F796" i="1" s="1"/>
  <c r="I796" i="1" s="1"/>
  <c r="D796" i="1"/>
  <c r="E795" i="1"/>
  <c r="F795" i="1" s="1"/>
  <c r="I795" i="1" s="1"/>
  <c r="D795" i="1"/>
  <c r="E794" i="1"/>
  <c r="F794" i="1" s="1"/>
  <c r="I794" i="1" s="1"/>
  <c r="D794" i="1"/>
  <c r="E793" i="1"/>
  <c r="F793" i="1" s="1"/>
  <c r="I793" i="1" s="1"/>
  <c r="D793" i="1"/>
  <c r="E792" i="1"/>
  <c r="F792" i="1" s="1"/>
  <c r="I792" i="1" s="1"/>
  <c r="D792" i="1"/>
  <c r="E791" i="1"/>
  <c r="F791" i="1" s="1"/>
  <c r="I791" i="1" s="1"/>
  <c r="D791" i="1"/>
  <c r="E790" i="1"/>
  <c r="F790" i="1" s="1"/>
  <c r="I790" i="1" s="1"/>
  <c r="D790" i="1"/>
  <c r="E789" i="1"/>
  <c r="F789" i="1" s="1"/>
  <c r="I789" i="1" s="1"/>
  <c r="D789" i="1"/>
  <c r="E788" i="1"/>
  <c r="F788" i="1" s="1"/>
  <c r="I788" i="1" s="1"/>
  <c r="D788" i="1"/>
  <c r="E787" i="1"/>
  <c r="F787" i="1" s="1"/>
  <c r="I787" i="1" s="1"/>
  <c r="D787" i="1"/>
  <c r="E786" i="1"/>
  <c r="F786" i="1" s="1"/>
  <c r="I786" i="1" s="1"/>
  <c r="D786" i="1"/>
  <c r="E785" i="1"/>
  <c r="F785" i="1" s="1"/>
  <c r="I785" i="1" s="1"/>
  <c r="D785" i="1"/>
  <c r="E784" i="1"/>
  <c r="F784" i="1" s="1"/>
  <c r="I784" i="1" s="1"/>
  <c r="D784" i="1"/>
  <c r="E783" i="1"/>
  <c r="F783" i="1" s="1"/>
  <c r="I783" i="1" s="1"/>
  <c r="D783" i="1"/>
  <c r="E782" i="1"/>
  <c r="F782" i="1" s="1"/>
  <c r="I782" i="1" s="1"/>
  <c r="D782" i="1"/>
  <c r="E781" i="1"/>
  <c r="F781" i="1" s="1"/>
  <c r="I781" i="1" s="1"/>
  <c r="D781" i="1"/>
  <c r="E779" i="1"/>
  <c r="F779" i="1" s="1"/>
  <c r="I779" i="1" s="1"/>
  <c r="D779" i="1"/>
  <c r="E778" i="1"/>
  <c r="F778" i="1" s="1"/>
  <c r="I778" i="1" s="1"/>
  <c r="D778" i="1"/>
  <c r="E777" i="1"/>
  <c r="F777" i="1" s="1"/>
  <c r="I777" i="1" s="1"/>
  <c r="D777" i="1"/>
  <c r="E775" i="1"/>
  <c r="F775" i="1" s="1"/>
  <c r="I775" i="1" s="1"/>
  <c r="D775" i="1"/>
  <c r="E774" i="1"/>
  <c r="F774" i="1" s="1"/>
  <c r="I774" i="1" s="1"/>
  <c r="D774" i="1"/>
  <c r="E772" i="1"/>
  <c r="F772" i="1" s="1"/>
  <c r="I772" i="1" s="1"/>
  <c r="D772" i="1"/>
  <c r="E771" i="1"/>
  <c r="F771" i="1" s="1"/>
  <c r="I771" i="1" s="1"/>
  <c r="D771" i="1"/>
  <c r="E769" i="1"/>
  <c r="F769" i="1" s="1"/>
  <c r="I769" i="1" s="1"/>
  <c r="D769" i="1"/>
  <c r="E768" i="1"/>
  <c r="F768" i="1" s="1"/>
  <c r="I768" i="1" s="1"/>
  <c r="D768" i="1"/>
  <c r="E767" i="1"/>
  <c r="F767" i="1" s="1"/>
  <c r="I767" i="1" s="1"/>
  <c r="D767" i="1"/>
  <c r="E766" i="1"/>
  <c r="F766" i="1" s="1"/>
  <c r="I766" i="1" s="1"/>
  <c r="D766" i="1"/>
  <c r="E765" i="1"/>
  <c r="F765" i="1" s="1"/>
  <c r="I765" i="1" s="1"/>
  <c r="D765" i="1"/>
  <c r="E764" i="1"/>
  <c r="F764" i="1" s="1"/>
  <c r="I764" i="1" s="1"/>
  <c r="D764" i="1"/>
  <c r="E763" i="1"/>
  <c r="F763" i="1" s="1"/>
  <c r="I763" i="1" s="1"/>
  <c r="D763" i="1"/>
  <c r="E760" i="1"/>
  <c r="F760" i="1" s="1"/>
  <c r="I760" i="1" s="1"/>
  <c r="D760" i="1"/>
  <c r="E759" i="1"/>
  <c r="F759" i="1" s="1"/>
  <c r="I759" i="1" s="1"/>
  <c r="D759" i="1"/>
  <c r="E758" i="1"/>
  <c r="F758" i="1" s="1"/>
  <c r="I758" i="1" s="1"/>
  <c r="D758" i="1"/>
  <c r="E757" i="1"/>
  <c r="F757" i="1" s="1"/>
  <c r="I757" i="1" s="1"/>
  <c r="D757" i="1"/>
  <c r="E756" i="1"/>
  <c r="F756" i="1" s="1"/>
  <c r="I756" i="1" s="1"/>
  <c r="D756" i="1"/>
  <c r="E755" i="1"/>
  <c r="F755" i="1" s="1"/>
  <c r="I755" i="1" s="1"/>
  <c r="D755" i="1"/>
  <c r="E754" i="1"/>
  <c r="F754" i="1" s="1"/>
  <c r="I754" i="1" s="1"/>
  <c r="D754" i="1"/>
  <c r="E753" i="1"/>
  <c r="F753" i="1" s="1"/>
  <c r="I753" i="1" s="1"/>
  <c r="D753" i="1"/>
  <c r="E752" i="1"/>
  <c r="F752" i="1" s="1"/>
  <c r="I752" i="1" s="1"/>
  <c r="D752" i="1"/>
  <c r="E750" i="1"/>
  <c r="F750" i="1" s="1"/>
  <c r="I750" i="1" s="1"/>
  <c r="D750" i="1"/>
  <c r="E749" i="1"/>
  <c r="F749" i="1" s="1"/>
  <c r="I749" i="1" s="1"/>
  <c r="D749" i="1"/>
  <c r="E748" i="1"/>
  <c r="F748" i="1" s="1"/>
  <c r="I748" i="1" s="1"/>
  <c r="D748" i="1"/>
  <c r="E747" i="1"/>
  <c r="F747" i="1" s="1"/>
  <c r="I747" i="1" s="1"/>
  <c r="D747" i="1"/>
  <c r="E746" i="1"/>
  <c r="F746" i="1" s="1"/>
  <c r="I746" i="1" s="1"/>
  <c r="D746" i="1"/>
  <c r="E745" i="1"/>
  <c r="F745" i="1" s="1"/>
  <c r="I745" i="1" s="1"/>
  <c r="D745" i="1"/>
  <c r="E744" i="1"/>
  <c r="F744" i="1" s="1"/>
  <c r="I744" i="1" s="1"/>
  <c r="D744" i="1"/>
  <c r="E743" i="1"/>
  <c r="F743" i="1" s="1"/>
  <c r="I743" i="1" s="1"/>
  <c r="D743" i="1"/>
  <c r="E742" i="1"/>
  <c r="F742" i="1" s="1"/>
  <c r="I742" i="1" s="1"/>
  <c r="D742" i="1"/>
  <c r="E741" i="1"/>
  <c r="F741" i="1" s="1"/>
  <c r="I741" i="1" s="1"/>
  <c r="D741" i="1"/>
  <c r="E740" i="1"/>
  <c r="F740" i="1" s="1"/>
  <c r="I740" i="1" s="1"/>
  <c r="D740" i="1"/>
  <c r="E739" i="1"/>
  <c r="F739" i="1" s="1"/>
  <c r="I739" i="1" s="1"/>
  <c r="D739" i="1"/>
  <c r="E738" i="1"/>
  <c r="F738" i="1" s="1"/>
  <c r="I738" i="1" s="1"/>
  <c r="D738" i="1"/>
  <c r="E737" i="1"/>
  <c r="F737" i="1" s="1"/>
  <c r="I737" i="1" s="1"/>
  <c r="D737" i="1"/>
  <c r="E736" i="1"/>
  <c r="F736" i="1" s="1"/>
  <c r="I736" i="1" s="1"/>
  <c r="D736" i="1"/>
  <c r="E735" i="1"/>
  <c r="F735" i="1" s="1"/>
  <c r="I735" i="1" s="1"/>
  <c r="D735" i="1"/>
  <c r="E734" i="1"/>
  <c r="F734" i="1" s="1"/>
  <c r="I734" i="1" s="1"/>
  <c r="D734" i="1"/>
  <c r="E733" i="1"/>
  <c r="F733" i="1" s="1"/>
  <c r="I733" i="1" s="1"/>
  <c r="D733" i="1"/>
  <c r="E732" i="1"/>
  <c r="F732" i="1" s="1"/>
  <c r="I732" i="1" s="1"/>
  <c r="D732" i="1"/>
  <c r="E731" i="1"/>
  <c r="F731" i="1" s="1"/>
  <c r="I731" i="1" s="1"/>
  <c r="D731" i="1"/>
  <c r="E729" i="1"/>
  <c r="F729" i="1" s="1"/>
  <c r="I729" i="1" s="1"/>
  <c r="D729" i="1"/>
  <c r="E728" i="1"/>
  <c r="F728" i="1" s="1"/>
  <c r="I728" i="1" s="1"/>
  <c r="D728" i="1"/>
  <c r="E727" i="1"/>
  <c r="F727" i="1" s="1"/>
  <c r="I727" i="1" s="1"/>
  <c r="D727" i="1"/>
  <c r="E726" i="1"/>
  <c r="F726" i="1" s="1"/>
  <c r="I726" i="1" s="1"/>
  <c r="D726" i="1"/>
  <c r="E725" i="1"/>
  <c r="F725" i="1" s="1"/>
  <c r="I725" i="1" s="1"/>
  <c r="D725" i="1"/>
  <c r="E724" i="1"/>
  <c r="F724" i="1" s="1"/>
  <c r="I724" i="1" s="1"/>
  <c r="D724" i="1"/>
  <c r="E723" i="1"/>
  <c r="F723" i="1" s="1"/>
  <c r="I723" i="1" s="1"/>
  <c r="D723" i="1"/>
  <c r="E722" i="1"/>
  <c r="F722" i="1" s="1"/>
  <c r="I722" i="1" s="1"/>
  <c r="D722" i="1"/>
  <c r="E721" i="1"/>
  <c r="F721" i="1" s="1"/>
  <c r="I721" i="1" s="1"/>
  <c r="D721" i="1"/>
  <c r="E720" i="1"/>
  <c r="F720" i="1" s="1"/>
  <c r="I720" i="1" s="1"/>
  <c r="D720" i="1"/>
  <c r="E719" i="1"/>
  <c r="F719" i="1" s="1"/>
  <c r="I719" i="1" s="1"/>
  <c r="D719" i="1"/>
  <c r="E718" i="1"/>
  <c r="F718" i="1" s="1"/>
  <c r="I718" i="1" s="1"/>
  <c r="D718" i="1"/>
  <c r="E717" i="1"/>
  <c r="F717" i="1" s="1"/>
  <c r="I717" i="1" s="1"/>
  <c r="D717" i="1"/>
  <c r="E716" i="1"/>
  <c r="F716" i="1" s="1"/>
  <c r="I716" i="1" s="1"/>
  <c r="D716" i="1"/>
  <c r="E715" i="1"/>
  <c r="F715" i="1" s="1"/>
  <c r="I715" i="1" s="1"/>
  <c r="D715" i="1"/>
  <c r="E713" i="1"/>
  <c r="F713" i="1" s="1"/>
  <c r="I713" i="1" s="1"/>
  <c r="D713" i="1"/>
  <c r="E712" i="1"/>
  <c r="F712" i="1" s="1"/>
  <c r="I712" i="1" s="1"/>
  <c r="D712" i="1"/>
  <c r="E711" i="1"/>
  <c r="F711" i="1" s="1"/>
  <c r="I711" i="1" s="1"/>
  <c r="D711" i="1"/>
  <c r="E710" i="1"/>
  <c r="F710" i="1" s="1"/>
  <c r="I710" i="1" s="1"/>
  <c r="D710" i="1"/>
  <c r="E709" i="1"/>
  <c r="F709" i="1" s="1"/>
  <c r="I709" i="1" s="1"/>
  <c r="D709" i="1"/>
  <c r="E708" i="1"/>
  <c r="F708" i="1" s="1"/>
  <c r="I708" i="1" s="1"/>
  <c r="D708" i="1"/>
  <c r="E707" i="1"/>
  <c r="F707" i="1" s="1"/>
  <c r="I707" i="1" s="1"/>
  <c r="D707" i="1"/>
  <c r="E706" i="1"/>
  <c r="F706" i="1" s="1"/>
  <c r="I706" i="1" s="1"/>
  <c r="D706" i="1"/>
  <c r="E705" i="1"/>
  <c r="F705" i="1" s="1"/>
  <c r="I705" i="1" s="1"/>
  <c r="D705" i="1"/>
  <c r="E704" i="1"/>
  <c r="F704" i="1" s="1"/>
  <c r="I704" i="1" s="1"/>
  <c r="D704" i="1"/>
  <c r="E703" i="1"/>
  <c r="F703" i="1" s="1"/>
  <c r="I703" i="1" s="1"/>
  <c r="D703" i="1"/>
  <c r="E702" i="1"/>
  <c r="F702" i="1" s="1"/>
  <c r="I702" i="1" s="1"/>
  <c r="D702" i="1"/>
  <c r="E701" i="1"/>
  <c r="F701" i="1" s="1"/>
  <c r="I701" i="1" s="1"/>
  <c r="D701" i="1"/>
  <c r="E700" i="1"/>
  <c r="F700" i="1" s="1"/>
  <c r="I700" i="1" s="1"/>
  <c r="D700" i="1"/>
  <c r="E699" i="1"/>
  <c r="F699" i="1" s="1"/>
  <c r="I699" i="1" s="1"/>
  <c r="D699" i="1"/>
  <c r="E698" i="1"/>
  <c r="F698" i="1" s="1"/>
  <c r="I698" i="1" s="1"/>
  <c r="D698" i="1"/>
  <c r="E697" i="1"/>
  <c r="F697" i="1" s="1"/>
  <c r="I697" i="1" s="1"/>
  <c r="D697" i="1"/>
  <c r="E696" i="1"/>
  <c r="F696" i="1" s="1"/>
  <c r="I696" i="1" s="1"/>
  <c r="D696" i="1"/>
  <c r="E695" i="1"/>
  <c r="F695" i="1" s="1"/>
  <c r="I695" i="1" s="1"/>
  <c r="D695" i="1"/>
  <c r="E694" i="1"/>
  <c r="F694" i="1" s="1"/>
  <c r="I694" i="1" s="1"/>
  <c r="D694" i="1"/>
  <c r="E693" i="1"/>
  <c r="F693" i="1" s="1"/>
  <c r="I693" i="1" s="1"/>
  <c r="D693" i="1"/>
  <c r="E692" i="1"/>
  <c r="F692" i="1" s="1"/>
  <c r="I692" i="1" s="1"/>
  <c r="D692" i="1"/>
  <c r="E691" i="1"/>
  <c r="F691" i="1" s="1"/>
  <c r="I691" i="1" s="1"/>
  <c r="D691" i="1"/>
  <c r="E690" i="1"/>
  <c r="F690" i="1" s="1"/>
  <c r="I690" i="1" s="1"/>
  <c r="D690" i="1"/>
  <c r="E689" i="1"/>
  <c r="F689" i="1" s="1"/>
  <c r="I689" i="1" s="1"/>
  <c r="D689" i="1"/>
  <c r="E688" i="1"/>
  <c r="F688" i="1" s="1"/>
  <c r="I688" i="1" s="1"/>
  <c r="D688" i="1"/>
  <c r="E687" i="1"/>
  <c r="F687" i="1" s="1"/>
  <c r="I687" i="1" s="1"/>
  <c r="D687" i="1"/>
  <c r="E686" i="1"/>
  <c r="F686" i="1" s="1"/>
  <c r="I686" i="1" s="1"/>
  <c r="D686" i="1"/>
  <c r="E685" i="1"/>
  <c r="F685" i="1" s="1"/>
  <c r="I685" i="1" s="1"/>
  <c r="D685" i="1"/>
  <c r="E684" i="1"/>
  <c r="F684" i="1" s="1"/>
  <c r="I684" i="1" s="1"/>
  <c r="D684" i="1"/>
  <c r="E683" i="1"/>
  <c r="F683" i="1" s="1"/>
  <c r="I683" i="1" s="1"/>
  <c r="D683" i="1"/>
  <c r="E682" i="1"/>
  <c r="F682" i="1" s="1"/>
  <c r="I682" i="1" s="1"/>
  <c r="D682" i="1"/>
  <c r="E681" i="1"/>
  <c r="F681" i="1" s="1"/>
  <c r="I681" i="1" s="1"/>
  <c r="D681" i="1"/>
  <c r="E680" i="1"/>
  <c r="F680" i="1" s="1"/>
  <c r="I680" i="1" s="1"/>
  <c r="D680" i="1"/>
  <c r="E679" i="1"/>
  <c r="F679" i="1" s="1"/>
  <c r="I679" i="1" s="1"/>
  <c r="D679" i="1"/>
  <c r="E673" i="1"/>
  <c r="F673" i="1" s="1"/>
  <c r="I673" i="1" s="1"/>
  <c r="D673" i="1"/>
  <c r="E672" i="1"/>
  <c r="F672" i="1" s="1"/>
  <c r="I672" i="1" s="1"/>
  <c r="D672" i="1"/>
  <c r="E671" i="1"/>
  <c r="F671" i="1" s="1"/>
  <c r="I671" i="1" s="1"/>
  <c r="D671" i="1"/>
  <c r="E669" i="1"/>
  <c r="F669" i="1" s="1"/>
  <c r="I669" i="1" s="1"/>
  <c r="D669" i="1"/>
  <c r="E668" i="1"/>
  <c r="F668" i="1" s="1"/>
  <c r="I668" i="1" s="1"/>
  <c r="D668" i="1"/>
  <c r="E667" i="1"/>
  <c r="F667" i="1" s="1"/>
  <c r="I667" i="1" s="1"/>
  <c r="D667" i="1"/>
  <c r="E666" i="1"/>
  <c r="F666" i="1" s="1"/>
  <c r="I666" i="1" s="1"/>
  <c r="D666" i="1"/>
  <c r="E665" i="1"/>
  <c r="F665" i="1" s="1"/>
  <c r="I665" i="1" s="1"/>
  <c r="D665" i="1"/>
  <c r="E663" i="1"/>
  <c r="F663" i="1" s="1"/>
  <c r="I663" i="1" s="1"/>
  <c r="D663" i="1"/>
  <c r="E662" i="1"/>
  <c r="F662" i="1" s="1"/>
  <c r="I662" i="1" s="1"/>
  <c r="D662" i="1"/>
  <c r="E661" i="1"/>
  <c r="F661" i="1" s="1"/>
  <c r="I661" i="1" s="1"/>
  <c r="D661" i="1"/>
  <c r="E660" i="1"/>
  <c r="F660" i="1" s="1"/>
  <c r="I660" i="1" s="1"/>
  <c r="D660" i="1"/>
  <c r="E659" i="1"/>
  <c r="F659" i="1" s="1"/>
  <c r="I659" i="1" s="1"/>
  <c r="D659" i="1"/>
  <c r="E658" i="1"/>
  <c r="F658" i="1" s="1"/>
  <c r="I658" i="1" s="1"/>
  <c r="D658" i="1"/>
  <c r="E657" i="1"/>
  <c r="F657" i="1" s="1"/>
  <c r="I657" i="1" s="1"/>
  <c r="D657" i="1"/>
  <c r="E656" i="1"/>
  <c r="F656" i="1" s="1"/>
  <c r="I656" i="1" s="1"/>
  <c r="D656" i="1"/>
  <c r="E655" i="1"/>
  <c r="F655" i="1" s="1"/>
  <c r="I655" i="1" s="1"/>
  <c r="D655" i="1"/>
  <c r="E653" i="1"/>
  <c r="F653" i="1" s="1"/>
  <c r="I653" i="1" s="1"/>
  <c r="D653" i="1"/>
  <c r="E652" i="1"/>
  <c r="F652" i="1" s="1"/>
  <c r="I652" i="1" s="1"/>
  <c r="D652" i="1"/>
  <c r="E651" i="1"/>
  <c r="F651" i="1" s="1"/>
  <c r="I651" i="1" s="1"/>
  <c r="D651" i="1"/>
  <c r="E650" i="1"/>
  <c r="F650" i="1" s="1"/>
  <c r="I650" i="1" s="1"/>
  <c r="D650" i="1"/>
  <c r="E649" i="1"/>
  <c r="F649" i="1" s="1"/>
  <c r="I649" i="1" s="1"/>
  <c r="D649" i="1"/>
  <c r="E648" i="1"/>
  <c r="F648" i="1" s="1"/>
  <c r="I648" i="1" s="1"/>
  <c r="D648" i="1"/>
  <c r="E647" i="1"/>
  <c r="F647" i="1" s="1"/>
  <c r="I647" i="1" s="1"/>
  <c r="D647" i="1"/>
  <c r="E646" i="1"/>
  <c r="F646" i="1" s="1"/>
  <c r="I646" i="1" s="1"/>
  <c r="D646" i="1"/>
  <c r="E644" i="1"/>
  <c r="F644" i="1" s="1"/>
  <c r="I644" i="1" s="1"/>
  <c r="D644" i="1"/>
  <c r="E643" i="1"/>
  <c r="F643" i="1" s="1"/>
  <c r="I643" i="1" s="1"/>
  <c r="D643" i="1"/>
  <c r="E642" i="1"/>
  <c r="F642" i="1" s="1"/>
  <c r="I642" i="1" s="1"/>
  <c r="D642" i="1"/>
  <c r="E641" i="1"/>
  <c r="F641" i="1" s="1"/>
  <c r="I641" i="1" s="1"/>
  <c r="D641" i="1"/>
  <c r="E640" i="1"/>
  <c r="F640" i="1" s="1"/>
  <c r="I640" i="1" s="1"/>
  <c r="D640" i="1"/>
  <c r="E637" i="1"/>
  <c r="F637" i="1" s="1"/>
  <c r="I637" i="1" s="1"/>
  <c r="D637" i="1"/>
  <c r="E636" i="1"/>
  <c r="F636" i="1" s="1"/>
  <c r="I636" i="1" s="1"/>
  <c r="D636" i="1"/>
  <c r="E635" i="1"/>
  <c r="F635" i="1" s="1"/>
  <c r="I635" i="1" s="1"/>
  <c r="D635" i="1"/>
  <c r="E634" i="1"/>
  <c r="F634" i="1" s="1"/>
  <c r="I634" i="1" s="1"/>
  <c r="D634" i="1"/>
  <c r="E633" i="1"/>
  <c r="F633" i="1" s="1"/>
  <c r="I633" i="1" s="1"/>
  <c r="D633" i="1"/>
  <c r="E632" i="1"/>
  <c r="F632" i="1" s="1"/>
  <c r="I632" i="1" s="1"/>
  <c r="D632" i="1"/>
  <c r="E630" i="1"/>
  <c r="F630" i="1" s="1"/>
  <c r="I630" i="1" s="1"/>
  <c r="D630" i="1"/>
  <c r="E629" i="1"/>
  <c r="F629" i="1" s="1"/>
  <c r="I629" i="1" s="1"/>
  <c r="D629" i="1"/>
  <c r="E628" i="1"/>
  <c r="F628" i="1" s="1"/>
  <c r="I628" i="1" s="1"/>
  <c r="D628" i="1"/>
  <c r="E627" i="1"/>
  <c r="F627" i="1" s="1"/>
  <c r="I627" i="1" s="1"/>
  <c r="D627" i="1"/>
  <c r="E626" i="1"/>
  <c r="F626" i="1" s="1"/>
  <c r="I626" i="1" s="1"/>
  <c r="D626" i="1"/>
  <c r="E625" i="1"/>
  <c r="F625" i="1" s="1"/>
  <c r="I625" i="1" s="1"/>
  <c r="D625" i="1"/>
  <c r="E624" i="1"/>
  <c r="F624" i="1" s="1"/>
  <c r="I624" i="1" s="1"/>
  <c r="D624" i="1"/>
  <c r="E623" i="1"/>
  <c r="F623" i="1" s="1"/>
  <c r="I623" i="1" s="1"/>
  <c r="D623" i="1"/>
  <c r="E622" i="1"/>
  <c r="F622" i="1" s="1"/>
  <c r="I622" i="1" s="1"/>
  <c r="D622" i="1"/>
  <c r="E620" i="1"/>
  <c r="F620" i="1" s="1"/>
  <c r="I620" i="1" s="1"/>
  <c r="D620" i="1"/>
  <c r="E619" i="1"/>
  <c r="F619" i="1" s="1"/>
  <c r="I619" i="1" s="1"/>
  <c r="D619" i="1"/>
  <c r="E618" i="1"/>
  <c r="F618" i="1" s="1"/>
  <c r="I618" i="1" s="1"/>
  <c r="D618" i="1"/>
  <c r="E617" i="1"/>
  <c r="F617" i="1" s="1"/>
  <c r="I617" i="1" s="1"/>
  <c r="D617" i="1"/>
  <c r="E616" i="1"/>
  <c r="F616" i="1" s="1"/>
  <c r="I616" i="1" s="1"/>
  <c r="D616" i="1"/>
  <c r="E614" i="1"/>
  <c r="F614" i="1" s="1"/>
  <c r="I614" i="1" s="1"/>
  <c r="D614" i="1"/>
  <c r="E613" i="1"/>
  <c r="F613" i="1" s="1"/>
  <c r="I613" i="1" s="1"/>
  <c r="D613" i="1"/>
  <c r="E611" i="1"/>
  <c r="F611" i="1" s="1"/>
  <c r="I611" i="1" s="1"/>
  <c r="D611" i="1"/>
  <c r="E610" i="1"/>
  <c r="F610" i="1" s="1"/>
  <c r="I610" i="1" s="1"/>
  <c r="D610" i="1"/>
  <c r="E609" i="1"/>
  <c r="F609" i="1" s="1"/>
  <c r="I609" i="1" s="1"/>
  <c r="D609" i="1"/>
  <c r="E608" i="1"/>
  <c r="F608" i="1" s="1"/>
  <c r="I608" i="1" s="1"/>
  <c r="D608" i="1"/>
  <c r="E607" i="1"/>
  <c r="F607" i="1" s="1"/>
  <c r="I607" i="1" s="1"/>
  <c r="D607" i="1"/>
  <c r="E606" i="1"/>
  <c r="F606" i="1" s="1"/>
  <c r="I606" i="1" s="1"/>
  <c r="D606" i="1"/>
  <c r="E605" i="1"/>
  <c r="F605" i="1" s="1"/>
  <c r="I605" i="1" s="1"/>
  <c r="D605" i="1"/>
  <c r="E603" i="1"/>
  <c r="F603" i="1" s="1"/>
  <c r="I603" i="1" s="1"/>
  <c r="D603" i="1"/>
  <c r="E602" i="1"/>
  <c r="F602" i="1" s="1"/>
  <c r="I602" i="1" s="1"/>
  <c r="D602" i="1"/>
  <c r="E601" i="1"/>
  <c r="F601" i="1" s="1"/>
  <c r="I601" i="1" s="1"/>
  <c r="D601" i="1"/>
  <c r="E600" i="1"/>
  <c r="F600" i="1" s="1"/>
  <c r="I600" i="1" s="1"/>
  <c r="D600" i="1"/>
  <c r="E599" i="1"/>
  <c r="F599" i="1" s="1"/>
  <c r="I599" i="1" s="1"/>
  <c r="D599" i="1"/>
  <c r="E598" i="1"/>
  <c r="F598" i="1" s="1"/>
  <c r="I598" i="1" s="1"/>
  <c r="D598" i="1"/>
  <c r="E597" i="1"/>
  <c r="F597" i="1" s="1"/>
  <c r="I597" i="1" s="1"/>
  <c r="D597" i="1"/>
  <c r="E596" i="1"/>
  <c r="F596" i="1" s="1"/>
  <c r="I596" i="1" s="1"/>
  <c r="D596" i="1"/>
  <c r="E595" i="1"/>
  <c r="F595" i="1" s="1"/>
  <c r="I595" i="1" s="1"/>
  <c r="D595" i="1"/>
  <c r="E594" i="1"/>
  <c r="F594" i="1" s="1"/>
  <c r="I594" i="1" s="1"/>
  <c r="D594" i="1"/>
  <c r="E593" i="1"/>
  <c r="F593" i="1" s="1"/>
  <c r="I593" i="1" s="1"/>
  <c r="D593" i="1"/>
  <c r="E592" i="1"/>
  <c r="F592" i="1" s="1"/>
  <c r="I592" i="1" s="1"/>
  <c r="D592" i="1"/>
  <c r="E591" i="1"/>
  <c r="F591" i="1" s="1"/>
  <c r="I591" i="1" s="1"/>
  <c r="D591" i="1"/>
  <c r="E589" i="1"/>
  <c r="F589" i="1" s="1"/>
  <c r="I589" i="1" s="1"/>
  <c r="D589" i="1"/>
  <c r="E588" i="1"/>
  <c r="F588" i="1" s="1"/>
  <c r="I588" i="1" s="1"/>
  <c r="D588" i="1"/>
  <c r="E587" i="1"/>
  <c r="F587" i="1" s="1"/>
  <c r="I587" i="1" s="1"/>
  <c r="D587" i="1"/>
  <c r="E585" i="1"/>
  <c r="F585" i="1" s="1"/>
  <c r="I585" i="1" s="1"/>
  <c r="D585" i="1"/>
  <c r="E584" i="1"/>
  <c r="F584" i="1" s="1"/>
  <c r="I584" i="1" s="1"/>
  <c r="D584" i="1"/>
  <c r="E583" i="1"/>
  <c r="F583" i="1" s="1"/>
  <c r="I583" i="1" s="1"/>
  <c r="D583" i="1"/>
  <c r="E582" i="1"/>
  <c r="F582" i="1" s="1"/>
  <c r="I582" i="1" s="1"/>
  <c r="D582" i="1"/>
  <c r="E581" i="1"/>
  <c r="F581" i="1" s="1"/>
  <c r="I581" i="1" s="1"/>
  <c r="D581" i="1"/>
  <c r="E580" i="1"/>
  <c r="F580" i="1" s="1"/>
  <c r="I580" i="1" s="1"/>
  <c r="D580" i="1"/>
  <c r="E578" i="1"/>
  <c r="F578" i="1" s="1"/>
  <c r="I578" i="1" s="1"/>
  <c r="D578" i="1"/>
  <c r="E576" i="1"/>
  <c r="F576" i="1" s="1"/>
  <c r="I576" i="1" s="1"/>
  <c r="D576" i="1"/>
  <c r="E575" i="1"/>
  <c r="F575" i="1" s="1"/>
  <c r="I575" i="1" s="1"/>
  <c r="D575" i="1"/>
  <c r="E574" i="1"/>
  <c r="F574" i="1" s="1"/>
  <c r="I574" i="1" s="1"/>
  <c r="D574" i="1"/>
  <c r="E573" i="1"/>
  <c r="F573" i="1" s="1"/>
  <c r="I573" i="1" s="1"/>
  <c r="D573" i="1"/>
  <c r="E572" i="1"/>
  <c r="F572" i="1" s="1"/>
  <c r="I572" i="1" s="1"/>
  <c r="D572" i="1"/>
  <c r="E571" i="1"/>
  <c r="F571" i="1" s="1"/>
  <c r="I571" i="1" s="1"/>
  <c r="D571" i="1"/>
  <c r="E570" i="1"/>
  <c r="F570" i="1" s="1"/>
  <c r="I570" i="1" s="1"/>
  <c r="D570" i="1"/>
  <c r="E569" i="1"/>
  <c r="F569" i="1" s="1"/>
  <c r="I569" i="1" s="1"/>
  <c r="D569" i="1"/>
  <c r="E568" i="1"/>
  <c r="F568" i="1" s="1"/>
  <c r="I568" i="1" s="1"/>
  <c r="D568" i="1"/>
  <c r="E567" i="1"/>
  <c r="F567" i="1" s="1"/>
  <c r="I567" i="1" s="1"/>
  <c r="D567" i="1"/>
  <c r="E565" i="1"/>
  <c r="F565" i="1" s="1"/>
  <c r="I565" i="1" s="1"/>
  <c r="D565" i="1"/>
  <c r="E564" i="1"/>
  <c r="F564" i="1" s="1"/>
  <c r="I564" i="1" s="1"/>
  <c r="D564" i="1"/>
  <c r="E563" i="1"/>
  <c r="F563" i="1" s="1"/>
  <c r="I563" i="1" s="1"/>
  <c r="D563" i="1"/>
  <c r="E562" i="1"/>
  <c r="F562" i="1" s="1"/>
  <c r="I562" i="1" s="1"/>
  <c r="D562" i="1"/>
  <c r="E561" i="1"/>
  <c r="F561" i="1" s="1"/>
  <c r="I561" i="1" s="1"/>
  <c r="D561" i="1"/>
  <c r="E560" i="1"/>
  <c r="F560" i="1" s="1"/>
  <c r="I560" i="1" s="1"/>
  <c r="D560" i="1"/>
  <c r="E559" i="1"/>
  <c r="F559" i="1" s="1"/>
  <c r="I559" i="1" s="1"/>
  <c r="D559" i="1"/>
  <c r="E558" i="1"/>
  <c r="F558" i="1" s="1"/>
  <c r="I558" i="1" s="1"/>
  <c r="D558" i="1"/>
  <c r="E557" i="1"/>
  <c r="F557" i="1" s="1"/>
  <c r="I557" i="1" s="1"/>
  <c r="D557" i="1"/>
  <c r="E556" i="1"/>
  <c r="F556" i="1" s="1"/>
  <c r="I556" i="1" s="1"/>
  <c r="D556" i="1"/>
  <c r="E555" i="1"/>
  <c r="F555" i="1" s="1"/>
  <c r="I555" i="1" s="1"/>
  <c r="D555" i="1"/>
  <c r="E554" i="1"/>
  <c r="F554" i="1" s="1"/>
  <c r="I554" i="1" s="1"/>
  <c r="D554" i="1"/>
  <c r="E553" i="1"/>
  <c r="F553" i="1" s="1"/>
  <c r="I553" i="1" s="1"/>
  <c r="D553" i="1"/>
  <c r="E552" i="1"/>
  <c r="F552" i="1" s="1"/>
  <c r="I552" i="1" s="1"/>
  <c r="D552" i="1"/>
  <c r="E551" i="1"/>
  <c r="F551" i="1" s="1"/>
  <c r="I551" i="1" s="1"/>
  <c r="D551" i="1"/>
  <c r="E550" i="1"/>
  <c r="F550" i="1" s="1"/>
  <c r="I550" i="1" s="1"/>
  <c r="D550" i="1"/>
  <c r="E549" i="1"/>
  <c r="F549" i="1" s="1"/>
  <c r="I549" i="1" s="1"/>
  <c r="D549" i="1"/>
  <c r="E548" i="1"/>
  <c r="F548" i="1" s="1"/>
  <c r="I548" i="1" s="1"/>
  <c r="D548" i="1"/>
  <c r="E547" i="1"/>
  <c r="F547" i="1" s="1"/>
  <c r="I547" i="1" s="1"/>
  <c r="D547" i="1"/>
  <c r="E546" i="1"/>
  <c r="F546" i="1" s="1"/>
  <c r="I546" i="1" s="1"/>
  <c r="D546" i="1"/>
  <c r="E545" i="1"/>
  <c r="F545" i="1" s="1"/>
  <c r="I545" i="1" s="1"/>
  <c r="D545" i="1"/>
  <c r="E544" i="1"/>
  <c r="F544" i="1" s="1"/>
  <c r="I544" i="1" s="1"/>
  <c r="D544" i="1"/>
  <c r="E543" i="1"/>
  <c r="F543" i="1" s="1"/>
  <c r="I543" i="1" s="1"/>
  <c r="D543" i="1"/>
  <c r="E542" i="1"/>
  <c r="F542" i="1" s="1"/>
  <c r="I542" i="1" s="1"/>
  <c r="D542" i="1"/>
  <c r="E541" i="1"/>
  <c r="F541" i="1" s="1"/>
  <c r="I541" i="1" s="1"/>
  <c r="D541" i="1"/>
  <c r="E540" i="1"/>
  <c r="F540" i="1" s="1"/>
  <c r="I540" i="1" s="1"/>
  <c r="D540" i="1"/>
  <c r="E539" i="1"/>
  <c r="F539" i="1" s="1"/>
  <c r="I539" i="1" s="1"/>
  <c r="D539" i="1"/>
  <c r="E537" i="1"/>
  <c r="F537" i="1" s="1"/>
  <c r="I537" i="1" s="1"/>
  <c r="D537" i="1"/>
  <c r="E536" i="1"/>
  <c r="F536" i="1" s="1"/>
  <c r="I536" i="1" s="1"/>
  <c r="D536" i="1"/>
  <c r="E534" i="1"/>
  <c r="F534" i="1" s="1"/>
  <c r="I534" i="1" s="1"/>
  <c r="D534" i="1"/>
  <c r="E533" i="1"/>
  <c r="F533" i="1" s="1"/>
  <c r="I533" i="1" s="1"/>
  <c r="D533" i="1"/>
  <c r="E532" i="1"/>
  <c r="F532" i="1" s="1"/>
  <c r="I532" i="1" s="1"/>
  <c r="D532" i="1"/>
  <c r="E531" i="1"/>
  <c r="F531" i="1" s="1"/>
  <c r="I531" i="1" s="1"/>
  <c r="D531" i="1"/>
  <c r="E530" i="1"/>
  <c r="F530" i="1" s="1"/>
  <c r="I530" i="1" s="1"/>
  <c r="D530" i="1"/>
  <c r="E529" i="1"/>
  <c r="F529" i="1" s="1"/>
  <c r="I529" i="1" s="1"/>
  <c r="D529" i="1"/>
  <c r="E527" i="1"/>
  <c r="F527" i="1" s="1"/>
  <c r="I527" i="1" s="1"/>
  <c r="D527" i="1"/>
  <c r="E526" i="1"/>
  <c r="F526" i="1" s="1"/>
  <c r="I526" i="1" s="1"/>
  <c r="D526" i="1"/>
  <c r="E525" i="1"/>
  <c r="F525" i="1" s="1"/>
  <c r="I525" i="1" s="1"/>
  <c r="D525" i="1"/>
  <c r="E524" i="1"/>
  <c r="F524" i="1" s="1"/>
  <c r="I524" i="1" s="1"/>
  <c r="D524" i="1"/>
  <c r="E522" i="1"/>
  <c r="F522" i="1" s="1"/>
  <c r="I522" i="1" s="1"/>
  <c r="D522" i="1"/>
  <c r="E521" i="1"/>
  <c r="F521" i="1" s="1"/>
  <c r="I521" i="1" s="1"/>
  <c r="D521" i="1"/>
  <c r="E520" i="1"/>
  <c r="F520" i="1" s="1"/>
  <c r="I520" i="1" s="1"/>
  <c r="D520" i="1"/>
  <c r="E518" i="1"/>
  <c r="F518" i="1" s="1"/>
  <c r="I518" i="1" s="1"/>
  <c r="D518" i="1"/>
  <c r="E517" i="1"/>
  <c r="F517" i="1" s="1"/>
  <c r="I517" i="1" s="1"/>
  <c r="D517" i="1"/>
  <c r="E515" i="1"/>
  <c r="F515" i="1" s="1"/>
  <c r="I515" i="1" s="1"/>
  <c r="D515" i="1"/>
  <c r="E514" i="1"/>
  <c r="F514" i="1" s="1"/>
  <c r="I514" i="1" s="1"/>
  <c r="D514" i="1"/>
  <c r="E513" i="1"/>
  <c r="F513" i="1" s="1"/>
  <c r="I513" i="1" s="1"/>
  <c r="D513" i="1"/>
  <c r="E512" i="1"/>
  <c r="F512" i="1" s="1"/>
  <c r="I512" i="1" s="1"/>
  <c r="D512" i="1"/>
  <c r="E511" i="1"/>
  <c r="F511" i="1" s="1"/>
  <c r="I511" i="1" s="1"/>
  <c r="D511" i="1"/>
  <c r="E510" i="1"/>
  <c r="F510" i="1" s="1"/>
  <c r="I510" i="1" s="1"/>
  <c r="D510" i="1"/>
  <c r="E509" i="1"/>
  <c r="F509" i="1" s="1"/>
  <c r="I509" i="1" s="1"/>
  <c r="D509" i="1"/>
  <c r="E508" i="1"/>
  <c r="F508" i="1" s="1"/>
  <c r="I508" i="1" s="1"/>
  <c r="D508" i="1"/>
  <c r="E507" i="1"/>
  <c r="F507" i="1" s="1"/>
  <c r="I507" i="1" s="1"/>
  <c r="D507" i="1"/>
  <c r="E506" i="1"/>
  <c r="F506" i="1" s="1"/>
  <c r="I506" i="1" s="1"/>
  <c r="D506" i="1"/>
  <c r="E505" i="1"/>
  <c r="F505" i="1" s="1"/>
  <c r="I505" i="1" s="1"/>
  <c r="D505" i="1"/>
  <c r="E504" i="1"/>
  <c r="F504" i="1" s="1"/>
  <c r="I504" i="1" s="1"/>
  <c r="D504" i="1"/>
  <c r="E503" i="1"/>
  <c r="F503" i="1" s="1"/>
  <c r="I503" i="1" s="1"/>
  <c r="D503" i="1"/>
  <c r="E502" i="1"/>
  <c r="F502" i="1" s="1"/>
  <c r="I502" i="1" s="1"/>
  <c r="D502" i="1"/>
  <c r="E501" i="1"/>
  <c r="F501" i="1" s="1"/>
  <c r="I501" i="1" s="1"/>
  <c r="D501" i="1"/>
  <c r="E500" i="1"/>
  <c r="F500" i="1" s="1"/>
  <c r="I500" i="1" s="1"/>
  <c r="D500" i="1"/>
  <c r="E499" i="1"/>
  <c r="F499" i="1" s="1"/>
  <c r="I499" i="1" s="1"/>
  <c r="D499" i="1"/>
  <c r="E498" i="1"/>
  <c r="F498" i="1" s="1"/>
  <c r="I498" i="1" s="1"/>
  <c r="D498" i="1"/>
  <c r="E497" i="1"/>
  <c r="F497" i="1" s="1"/>
  <c r="I497" i="1" s="1"/>
  <c r="D497" i="1"/>
  <c r="E496" i="1"/>
  <c r="F496" i="1" s="1"/>
  <c r="I496" i="1" s="1"/>
  <c r="D496" i="1"/>
  <c r="E495" i="1"/>
  <c r="F495" i="1" s="1"/>
  <c r="I495" i="1" s="1"/>
  <c r="D495" i="1"/>
  <c r="E494" i="1"/>
  <c r="F494" i="1" s="1"/>
  <c r="I494" i="1" s="1"/>
  <c r="D494" i="1"/>
  <c r="E493" i="1"/>
  <c r="F493" i="1" s="1"/>
  <c r="I493" i="1" s="1"/>
  <c r="D493" i="1"/>
  <c r="E492" i="1"/>
  <c r="F492" i="1" s="1"/>
  <c r="I492" i="1" s="1"/>
  <c r="D492" i="1"/>
  <c r="E491" i="1"/>
  <c r="F491" i="1" s="1"/>
  <c r="I491" i="1" s="1"/>
  <c r="D491" i="1"/>
  <c r="E490" i="1"/>
  <c r="F490" i="1" s="1"/>
  <c r="I490" i="1" s="1"/>
  <c r="D490" i="1"/>
  <c r="E489" i="1"/>
  <c r="F489" i="1" s="1"/>
  <c r="I489" i="1" s="1"/>
  <c r="D489" i="1"/>
  <c r="E488" i="1"/>
  <c r="F488" i="1" s="1"/>
  <c r="I488" i="1" s="1"/>
  <c r="D488" i="1"/>
  <c r="E487" i="1"/>
  <c r="F487" i="1" s="1"/>
  <c r="I487" i="1" s="1"/>
  <c r="D487" i="1"/>
  <c r="E486" i="1"/>
  <c r="F486" i="1" s="1"/>
  <c r="I486" i="1" s="1"/>
  <c r="D486" i="1"/>
  <c r="E485" i="1"/>
  <c r="F485" i="1" s="1"/>
  <c r="I485" i="1" s="1"/>
  <c r="D485" i="1"/>
  <c r="E484" i="1"/>
  <c r="F484" i="1" s="1"/>
  <c r="I484" i="1" s="1"/>
  <c r="D484" i="1"/>
  <c r="E483" i="1"/>
  <c r="F483" i="1" s="1"/>
  <c r="I483" i="1" s="1"/>
  <c r="D483" i="1"/>
  <c r="E482" i="1"/>
  <c r="F482" i="1" s="1"/>
  <c r="I482" i="1" s="1"/>
  <c r="D482" i="1"/>
  <c r="E481" i="1"/>
  <c r="F481" i="1" s="1"/>
  <c r="I481" i="1" s="1"/>
  <c r="D481" i="1"/>
  <c r="E480" i="1"/>
  <c r="F480" i="1" s="1"/>
  <c r="I480" i="1" s="1"/>
  <c r="D480" i="1"/>
  <c r="E479" i="1"/>
  <c r="F479" i="1" s="1"/>
  <c r="I479" i="1" s="1"/>
  <c r="D479" i="1"/>
  <c r="E477" i="1"/>
  <c r="F477" i="1" s="1"/>
  <c r="I477" i="1" s="1"/>
  <c r="D477" i="1"/>
  <c r="E476" i="1"/>
  <c r="F476" i="1" s="1"/>
  <c r="I476" i="1" s="1"/>
  <c r="D476" i="1"/>
  <c r="E475" i="1"/>
  <c r="F475" i="1" s="1"/>
  <c r="I475" i="1" s="1"/>
  <c r="D475" i="1"/>
  <c r="E474" i="1"/>
  <c r="F474" i="1" s="1"/>
  <c r="I474" i="1" s="1"/>
  <c r="D474" i="1"/>
  <c r="E473" i="1"/>
  <c r="F473" i="1" s="1"/>
  <c r="I473" i="1" s="1"/>
  <c r="D473" i="1"/>
  <c r="E472" i="1"/>
  <c r="F472" i="1" s="1"/>
  <c r="I472" i="1" s="1"/>
  <c r="D472" i="1"/>
  <c r="E471" i="1"/>
  <c r="F471" i="1" s="1"/>
  <c r="I471" i="1" s="1"/>
  <c r="D471" i="1"/>
  <c r="E470" i="1"/>
  <c r="F470" i="1" s="1"/>
  <c r="I470" i="1" s="1"/>
  <c r="D470" i="1"/>
  <c r="E468" i="1"/>
  <c r="F468" i="1" s="1"/>
  <c r="I468" i="1" s="1"/>
  <c r="D468" i="1"/>
  <c r="E467" i="1"/>
  <c r="F467" i="1" s="1"/>
  <c r="I467" i="1" s="1"/>
  <c r="D467" i="1"/>
  <c r="E466" i="1"/>
  <c r="F466" i="1" s="1"/>
  <c r="I466" i="1" s="1"/>
  <c r="D466" i="1"/>
  <c r="E465" i="1"/>
  <c r="F465" i="1" s="1"/>
  <c r="I465" i="1" s="1"/>
  <c r="D465" i="1"/>
  <c r="E464" i="1"/>
  <c r="F464" i="1" s="1"/>
  <c r="I464" i="1" s="1"/>
  <c r="D464" i="1"/>
  <c r="E463" i="1"/>
  <c r="F463" i="1" s="1"/>
  <c r="I463" i="1" s="1"/>
  <c r="D463" i="1"/>
  <c r="E462" i="1"/>
  <c r="F462" i="1" s="1"/>
  <c r="I462" i="1" s="1"/>
  <c r="D462" i="1"/>
  <c r="E460" i="1"/>
  <c r="F460" i="1" s="1"/>
  <c r="I460" i="1" s="1"/>
  <c r="D460" i="1"/>
  <c r="E459" i="1"/>
  <c r="F459" i="1" s="1"/>
  <c r="I459" i="1" s="1"/>
  <c r="D459" i="1"/>
  <c r="E458" i="1"/>
  <c r="F458" i="1" s="1"/>
  <c r="I458" i="1" s="1"/>
  <c r="D458" i="1"/>
  <c r="E457" i="1"/>
  <c r="F457" i="1" s="1"/>
  <c r="I457" i="1" s="1"/>
  <c r="D457" i="1"/>
  <c r="E456" i="1"/>
  <c r="F456" i="1" s="1"/>
  <c r="I456" i="1" s="1"/>
  <c r="D456" i="1"/>
  <c r="E455" i="1"/>
  <c r="F455" i="1" s="1"/>
  <c r="I455" i="1" s="1"/>
  <c r="D455" i="1"/>
  <c r="E454" i="1"/>
  <c r="F454" i="1" s="1"/>
  <c r="I454" i="1" s="1"/>
  <c r="D454" i="1"/>
  <c r="E453" i="1"/>
  <c r="F453" i="1" s="1"/>
  <c r="I453" i="1" s="1"/>
  <c r="D453" i="1"/>
  <c r="E452" i="1"/>
  <c r="F452" i="1" s="1"/>
  <c r="I452" i="1" s="1"/>
  <c r="D452" i="1"/>
  <c r="E451" i="1"/>
  <c r="F451" i="1" s="1"/>
  <c r="I451" i="1" s="1"/>
  <c r="D451" i="1"/>
  <c r="E450" i="1"/>
  <c r="F450" i="1" s="1"/>
  <c r="I450" i="1" s="1"/>
  <c r="D450" i="1"/>
  <c r="E449" i="1"/>
  <c r="F449" i="1" s="1"/>
  <c r="I449" i="1" s="1"/>
  <c r="D449" i="1"/>
  <c r="E448" i="1"/>
  <c r="F448" i="1" s="1"/>
  <c r="I448" i="1" s="1"/>
  <c r="D448" i="1"/>
  <c r="E446" i="1"/>
  <c r="F446" i="1" s="1"/>
  <c r="I446" i="1" s="1"/>
  <c r="D446" i="1"/>
  <c r="E445" i="1"/>
  <c r="F445" i="1" s="1"/>
  <c r="I445" i="1" s="1"/>
  <c r="D445" i="1"/>
  <c r="E444" i="1"/>
  <c r="F444" i="1" s="1"/>
  <c r="I444" i="1" s="1"/>
  <c r="D444" i="1"/>
  <c r="E443" i="1"/>
  <c r="F443" i="1" s="1"/>
  <c r="I443" i="1" s="1"/>
  <c r="D443" i="1"/>
  <c r="E442" i="1"/>
  <c r="F442" i="1" s="1"/>
  <c r="I442" i="1" s="1"/>
  <c r="D442" i="1"/>
  <c r="E441" i="1"/>
  <c r="F441" i="1" s="1"/>
  <c r="I441" i="1" s="1"/>
  <c r="D441" i="1"/>
  <c r="E440" i="1"/>
  <c r="F440" i="1" s="1"/>
  <c r="I440" i="1" s="1"/>
  <c r="D440" i="1"/>
  <c r="E439" i="1"/>
  <c r="F439" i="1" s="1"/>
  <c r="I439" i="1" s="1"/>
  <c r="D439" i="1"/>
  <c r="E438" i="1"/>
  <c r="F438" i="1" s="1"/>
  <c r="I438" i="1" s="1"/>
  <c r="D438" i="1"/>
  <c r="E437" i="1"/>
  <c r="F437" i="1" s="1"/>
  <c r="I437" i="1" s="1"/>
  <c r="D437" i="1"/>
  <c r="E436" i="1"/>
  <c r="F436" i="1" s="1"/>
  <c r="I436" i="1" s="1"/>
  <c r="D436" i="1"/>
  <c r="E435" i="1"/>
  <c r="F435" i="1" s="1"/>
  <c r="I435" i="1" s="1"/>
  <c r="D435" i="1"/>
  <c r="E434" i="1"/>
  <c r="F434" i="1" s="1"/>
  <c r="I434" i="1" s="1"/>
  <c r="D434" i="1"/>
  <c r="E433" i="1"/>
  <c r="F433" i="1" s="1"/>
  <c r="I433" i="1" s="1"/>
  <c r="D433" i="1"/>
  <c r="E431" i="1"/>
  <c r="F431" i="1" s="1"/>
  <c r="I431" i="1" s="1"/>
  <c r="D431" i="1"/>
  <c r="E430" i="1"/>
  <c r="F430" i="1" s="1"/>
  <c r="I430" i="1" s="1"/>
  <c r="D430" i="1"/>
  <c r="E429" i="1"/>
  <c r="F429" i="1" s="1"/>
  <c r="I429" i="1" s="1"/>
  <c r="D429" i="1"/>
  <c r="E428" i="1"/>
  <c r="F428" i="1" s="1"/>
  <c r="I428" i="1" s="1"/>
  <c r="D428" i="1"/>
  <c r="E427" i="1"/>
  <c r="F427" i="1" s="1"/>
  <c r="I427" i="1" s="1"/>
  <c r="D427" i="1"/>
  <c r="E426" i="1"/>
  <c r="F426" i="1" s="1"/>
  <c r="I426" i="1" s="1"/>
  <c r="D426" i="1"/>
  <c r="E425" i="1"/>
  <c r="F425" i="1" s="1"/>
  <c r="I425" i="1" s="1"/>
  <c r="D425" i="1"/>
  <c r="E424" i="1"/>
  <c r="F424" i="1" s="1"/>
  <c r="I424" i="1" s="1"/>
  <c r="D424" i="1"/>
  <c r="E423" i="1"/>
  <c r="F423" i="1" s="1"/>
  <c r="I423" i="1" s="1"/>
  <c r="D423" i="1"/>
  <c r="E422" i="1"/>
  <c r="F422" i="1" s="1"/>
  <c r="I422" i="1" s="1"/>
  <c r="D422" i="1"/>
  <c r="E420" i="1"/>
  <c r="F420" i="1" s="1"/>
  <c r="I420" i="1" s="1"/>
  <c r="D420" i="1"/>
  <c r="E419" i="1"/>
  <c r="F419" i="1" s="1"/>
  <c r="I419" i="1" s="1"/>
  <c r="D419" i="1"/>
  <c r="E418" i="1"/>
  <c r="F418" i="1" s="1"/>
  <c r="I418" i="1" s="1"/>
  <c r="D418" i="1"/>
  <c r="E417" i="1"/>
  <c r="F417" i="1" s="1"/>
  <c r="I417" i="1" s="1"/>
  <c r="D417" i="1"/>
  <c r="E416" i="1"/>
  <c r="F416" i="1" s="1"/>
  <c r="I416" i="1" s="1"/>
  <c r="D416" i="1"/>
  <c r="E415" i="1"/>
  <c r="F415" i="1" s="1"/>
  <c r="I415" i="1" s="1"/>
  <c r="D415" i="1"/>
  <c r="E414" i="1"/>
  <c r="F414" i="1" s="1"/>
  <c r="I414" i="1" s="1"/>
  <c r="D414" i="1"/>
  <c r="E413" i="1"/>
  <c r="F413" i="1" s="1"/>
  <c r="I413" i="1" s="1"/>
  <c r="D413" i="1"/>
  <c r="E412" i="1"/>
  <c r="F412" i="1" s="1"/>
  <c r="I412" i="1" s="1"/>
  <c r="D412" i="1"/>
  <c r="E409" i="1"/>
  <c r="F409" i="1" s="1"/>
  <c r="I409" i="1" s="1"/>
  <c r="D409" i="1"/>
  <c r="E408" i="1"/>
  <c r="F408" i="1" s="1"/>
  <c r="I408" i="1" s="1"/>
  <c r="D408" i="1"/>
  <c r="E407" i="1"/>
  <c r="F407" i="1" s="1"/>
  <c r="I407" i="1" s="1"/>
  <c r="D407" i="1"/>
  <c r="E406" i="1"/>
  <c r="F406" i="1" s="1"/>
  <c r="I406" i="1" s="1"/>
  <c r="D406" i="1"/>
  <c r="E405" i="1"/>
  <c r="F405" i="1" s="1"/>
  <c r="I405" i="1" s="1"/>
  <c r="D405" i="1"/>
  <c r="E403" i="1"/>
  <c r="F403" i="1" s="1"/>
  <c r="I403" i="1" s="1"/>
  <c r="D403" i="1"/>
  <c r="E402" i="1"/>
  <c r="F402" i="1" s="1"/>
  <c r="I402" i="1" s="1"/>
  <c r="D402" i="1"/>
  <c r="E399" i="1"/>
  <c r="F399" i="1" s="1"/>
  <c r="I399" i="1" s="1"/>
  <c r="D399" i="1"/>
  <c r="E398" i="1"/>
  <c r="F398" i="1" s="1"/>
  <c r="I398" i="1" s="1"/>
  <c r="D398" i="1"/>
  <c r="E397" i="1"/>
  <c r="F397" i="1" s="1"/>
  <c r="I397" i="1" s="1"/>
  <c r="D397" i="1"/>
  <c r="E396" i="1"/>
  <c r="F396" i="1" s="1"/>
  <c r="I396" i="1" s="1"/>
  <c r="D396" i="1"/>
  <c r="E395" i="1"/>
  <c r="F395" i="1" s="1"/>
  <c r="I395" i="1" s="1"/>
  <c r="D395" i="1"/>
  <c r="E394" i="1"/>
  <c r="F394" i="1" s="1"/>
  <c r="I394" i="1" s="1"/>
  <c r="D394" i="1"/>
  <c r="E393" i="1"/>
  <c r="F393" i="1" s="1"/>
  <c r="I393" i="1" s="1"/>
  <c r="D393" i="1"/>
  <c r="E392" i="1"/>
  <c r="F392" i="1" s="1"/>
  <c r="I392" i="1" s="1"/>
  <c r="D392" i="1"/>
  <c r="E391" i="1"/>
  <c r="F391" i="1" s="1"/>
  <c r="I391" i="1" s="1"/>
  <c r="D391" i="1"/>
  <c r="E390" i="1"/>
  <c r="F390" i="1" s="1"/>
  <c r="I390" i="1" s="1"/>
  <c r="D390" i="1"/>
  <c r="E389" i="1"/>
  <c r="F389" i="1" s="1"/>
  <c r="I389" i="1" s="1"/>
  <c r="D389" i="1"/>
  <c r="E388" i="1"/>
  <c r="F388" i="1" s="1"/>
  <c r="I388" i="1" s="1"/>
  <c r="D388" i="1"/>
  <c r="E387" i="1"/>
  <c r="F387" i="1" s="1"/>
  <c r="I387" i="1" s="1"/>
  <c r="D387" i="1"/>
  <c r="E386" i="1"/>
  <c r="F386" i="1" s="1"/>
  <c r="I386" i="1" s="1"/>
  <c r="D386" i="1"/>
  <c r="E385" i="1"/>
  <c r="F385" i="1" s="1"/>
  <c r="I385" i="1" s="1"/>
  <c r="D385" i="1"/>
  <c r="E384" i="1"/>
  <c r="F384" i="1" s="1"/>
  <c r="I384" i="1" s="1"/>
  <c r="D384" i="1"/>
  <c r="E383" i="1"/>
  <c r="F383" i="1" s="1"/>
  <c r="I383" i="1" s="1"/>
  <c r="D383" i="1"/>
  <c r="E382" i="1"/>
  <c r="F382" i="1" s="1"/>
  <c r="I382" i="1" s="1"/>
  <c r="D382" i="1"/>
  <c r="E381" i="1"/>
  <c r="F381" i="1" s="1"/>
  <c r="I381" i="1" s="1"/>
  <c r="D381" i="1"/>
  <c r="E380" i="1"/>
  <c r="F380" i="1" s="1"/>
  <c r="I380" i="1" s="1"/>
  <c r="D380" i="1"/>
  <c r="E376" i="1"/>
  <c r="F376" i="1" s="1"/>
  <c r="I376" i="1" s="1"/>
  <c r="D376" i="1"/>
  <c r="E375" i="1"/>
  <c r="F375" i="1" s="1"/>
  <c r="I375" i="1" s="1"/>
  <c r="D375" i="1"/>
  <c r="E374" i="1"/>
  <c r="F374" i="1" s="1"/>
  <c r="I374" i="1" s="1"/>
  <c r="D374" i="1"/>
  <c r="E373" i="1"/>
  <c r="F373" i="1" s="1"/>
  <c r="I373" i="1" s="1"/>
  <c r="D373" i="1"/>
  <c r="E372" i="1"/>
  <c r="F372" i="1" s="1"/>
  <c r="I372" i="1" s="1"/>
  <c r="D372" i="1"/>
  <c r="E371" i="1"/>
  <c r="F371" i="1" s="1"/>
  <c r="I371" i="1" s="1"/>
  <c r="D371" i="1"/>
  <c r="E370" i="1"/>
  <c r="F370" i="1" s="1"/>
  <c r="I370" i="1" s="1"/>
  <c r="D370" i="1"/>
  <c r="E369" i="1"/>
  <c r="F369" i="1" s="1"/>
  <c r="I369" i="1" s="1"/>
  <c r="D369" i="1"/>
  <c r="E368" i="1"/>
  <c r="F368" i="1" s="1"/>
  <c r="I368" i="1" s="1"/>
  <c r="D368" i="1"/>
  <c r="E367" i="1"/>
  <c r="F367" i="1" s="1"/>
  <c r="I367" i="1" s="1"/>
  <c r="D367" i="1"/>
  <c r="E365" i="1"/>
  <c r="F365" i="1" s="1"/>
  <c r="I365" i="1" s="1"/>
  <c r="D365" i="1"/>
  <c r="E364" i="1"/>
  <c r="F364" i="1" s="1"/>
  <c r="I364" i="1" s="1"/>
  <c r="D364" i="1"/>
  <c r="E362" i="1"/>
  <c r="F362" i="1" s="1"/>
  <c r="I362" i="1" s="1"/>
  <c r="D362" i="1"/>
  <c r="E361" i="1"/>
  <c r="F361" i="1" s="1"/>
  <c r="I361" i="1" s="1"/>
  <c r="D361" i="1"/>
  <c r="E360" i="1"/>
  <c r="F360" i="1" s="1"/>
  <c r="I360" i="1" s="1"/>
  <c r="D360" i="1"/>
  <c r="E335" i="1"/>
  <c r="F335" i="1" s="1"/>
  <c r="I335" i="1" s="1"/>
  <c r="D335" i="1"/>
  <c r="E334" i="1"/>
  <c r="F334" i="1" s="1"/>
  <c r="I334" i="1" s="1"/>
  <c r="D334" i="1"/>
  <c r="E333" i="1"/>
  <c r="F333" i="1" s="1"/>
  <c r="I333" i="1" s="1"/>
  <c r="D333" i="1"/>
  <c r="E332" i="1"/>
  <c r="F332" i="1" s="1"/>
  <c r="I332" i="1" s="1"/>
  <c r="D332" i="1"/>
  <c r="E330" i="1"/>
  <c r="F330" i="1" s="1"/>
  <c r="I330" i="1" s="1"/>
  <c r="D330" i="1"/>
  <c r="E329" i="1"/>
  <c r="F329" i="1" s="1"/>
  <c r="I329" i="1" s="1"/>
  <c r="D329" i="1"/>
  <c r="E328" i="1"/>
  <c r="F328" i="1" s="1"/>
  <c r="I328" i="1" s="1"/>
  <c r="D328" i="1"/>
  <c r="E327" i="1"/>
  <c r="F327" i="1" s="1"/>
  <c r="I327" i="1" s="1"/>
  <c r="D327" i="1"/>
  <c r="E326" i="1"/>
  <c r="F326" i="1" s="1"/>
  <c r="I326" i="1" s="1"/>
  <c r="D326" i="1"/>
  <c r="E325" i="1"/>
  <c r="F325" i="1" s="1"/>
  <c r="I325" i="1" s="1"/>
  <c r="D325" i="1"/>
  <c r="E324" i="1"/>
  <c r="F324" i="1" s="1"/>
  <c r="I324" i="1" s="1"/>
  <c r="D324" i="1"/>
  <c r="E323" i="1"/>
  <c r="F323" i="1" s="1"/>
  <c r="I323" i="1" s="1"/>
  <c r="D323" i="1"/>
  <c r="E322" i="1"/>
  <c r="F322" i="1" s="1"/>
  <c r="I322" i="1" s="1"/>
  <c r="D322" i="1"/>
  <c r="E321" i="1"/>
  <c r="F321" i="1" s="1"/>
  <c r="I321" i="1" s="1"/>
  <c r="D321" i="1"/>
  <c r="E320" i="1"/>
  <c r="F320" i="1" s="1"/>
  <c r="I320" i="1" s="1"/>
  <c r="D320" i="1"/>
  <c r="E319" i="1"/>
  <c r="F319" i="1" s="1"/>
  <c r="I319" i="1" s="1"/>
  <c r="D319" i="1"/>
  <c r="E318" i="1"/>
  <c r="F318" i="1" s="1"/>
  <c r="I318" i="1" s="1"/>
  <c r="D318" i="1"/>
  <c r="E317" i="1"/>
  <c r="F317" i="1" s="1"/>
  <c r="I317" i="1" s="1"/>
  <c r="D317" i="1"/>
  <c r="E316" i="1"/>
  <c r="F316" i="1" s="1"/>
  <c r="I316" i="1" s="1"/>
  <c r="D316" i="1"/>
  <c r="E315" i="1"/>
  <c r="F315" i="1" s="1"/>
  <c r="I315" i="1" s="1"/>
  <c r="D315" i="1"/>
  <c r="E314" i="1"/>
  <c r="F314" i="1" s="1"/>
  <c r="I314" i="1" s="1"/>
  <c r="D314" i="1"/>
  <c r="E313" i="1"/>
  <c r="F313" i="1" s="1"/>
  <c r="I313" i="1" s="1"/>
  <c r="D313" i="1"/>
  <c r="E312" i="1"/>
  <c r="F312" i="1" s="1"/>
  <c r="I312" i="1" s="1"/>
  <c r="D312" i="1"/>
  <c r="E310" i="1"/>
  <c r="F310" i="1" s="1"/>
  <c r="I310" i="1" s="1"/>
  <c r="D310" i="1"/>
  <c r="E309" i="1"/>
  <c r="F309" i="1" s="1"/>
  <c r="I309" i="1" s="1"/>
  <c r="D309" i="1"/>
  <c r="E308" i="1"/>
  <c r="F308" i="1" s="1"/>
  <c r="I308" i="1" s="1"/>
  <c r="D308" i="1"/>
  <c r="E307" i="1"/>
  <c r="F307" i="1" s="1"/>
  <c r="I307" i="1" s="1"/>
  <c r="D307" i="1"/>
  <c r="E306" i="1"/>
  <c r="F306" i="1" s="1"/>
  <c r="I306" i="1" s="1"/>
  <c r="D306" i="1"/>
  <c r="E305" i="1"/>
  <c r="F305" i="1" s="1"/>
  <c r="I305" i="1" s="1"/>
  <c r="D305" i="1"/>
  <c r="E304" i="1"/>
  <c r="F304" i="1" s="1"/>
  <c r="I304" i="1" s="1"/>
  <c r="D304" i="1"/>
  <c r="E303" i="1"/>
  <c r="F303" i="1" s="1"/>
  <c r="I303" i="1" s="1"/>
  <c r="D303" i="1"/>
  <c r="E302" i="1"/>
  <c r="F302" i="1" s="1"/>
  <c r="I302" i="1" s="1"/>
  <c r="D302" i="1"/>
  <c r="E301" i="1"/>
  <c r="F301" i="1" s="1"/>
  <c r="I301" i="1" s="1"/>
  <c r="D301" i="1"/>
  <c r="E300" i="1"/>
  <c r="F300" i="1" s="1"/>
  <c r="I300" i="1" s="1"/>
  <c r="D300" i="1"/>
  <c r="E299" i="1"/>
  <c r="F299" i="1" s="1"/>
  <c r="I299" i="1" s="1"/>
  <c r="D299" i="1"/>
  <c r="E298" i="1"/>
  <c r="F298" i="1" s="1"/>
  <c r="I298" i="1" s="1"/>
  <c r="D298" i="1"/>
  <c r="E297" i="1"/>
  <c r="F297" i="1" s="1"/>
  <c r="I297" i="1" s="1"/>
  <c r="D297" i="1"/>
  <c r="E296" i="1"/>
  <c r="F296" i="1" s="1"/>
  <c r="I296" i="1" s="1"/>
  <c r="D296" i="1"/>
  <c r="E295" i="1"/>
  <c r="F295" i="1" s="1"/>
  <c r="I295" i="1" s="1"/>
  <c r="D295" i="1"/>
  <c r="E294" i="1"/>
  <c r="F294" i="1" s="1"/>
  <c r="I294" i="1" s="1"/>
  <c r="D294" i="1"/>
  <c r="E293" i="1"/>
  <c r="F293" i="1" s="1"/>
  <c r="I293" i="1" s="1"/>
  <c r="D293" i="1"/>
  <c r="F292" i="1"/>
  <c r="I292" i="1" s="1"/>
  <c r="D292" i="1"/>
  <c r="E289" i="1"/>
  <c r="F289" i="1" s="1"/>
  <c r="I289" i="1" s="1"/>
  <c r="D289" i="1"/>
  <c r="E288" i="1"/>
  <c r="F288" i="1" s="1"/>
  <c r="I288" i="1" s="1"/>
  <c r="D288" i="1"/>
  <c r="E286" i="1"/>
  <c r="F286" i="1" s="1"/>
  <c r="I286" i="1" s="1"/>
  <c r="D286" i="1"/>
  <c r="E285" i="1"/>
  <c r="F285" i="1" s="1"/>
  <c r="I285" i="1" s="1"/>
  <c r="D285" i="1"/>
  <c r="E283" i="1"/>
  <c r="F283" i="1" s="1"/>
  <c r="I283" i="1" s="1"/>
  <c r="D283" i="1"/>
  <c r="E282" i="1"/>
  <c r="F282" i="1" s="1"/>
  <c r="I282" i="1" s="1"/>
  <c r="D282" i="1"/>
  <c r="E281" i="1"/>
  <c r="F281" i="1" s="1"/>
  <c r="I281" i="1" s="1"/>
  <c r="D281" i="1"/>
  <c r="E280" i="1"/>
  <c r="F280" i="1" s="1"/>
  <c r="I280" i="1" s="1"/>
  <c r="D280" i="1"/>
  <c r="E279" i="1"/>
  <c r="F279" i="1" s="1"/>
  <c r="I279" i="1" s="1"/>
  <c r="D279" i="1"/>
  <c r="E278" i="1"/>
  <c r="F278" i="1" s="1"/>
  <c r="I278" i="1" s="1"/>
  <c r="D278" i="1"/>
  <c r="E276" i="1"/>
  <c r="F276" i="1" s="1"/>
  <c r="I276" i="1" s="1"/>
  <c r="D276" i="1"/>
  <c r="E275" i="1"/>
  <c r="F275" i="1" s="1"/>
  <c r="I275" i="1" s="1"/>
  <c r="D275" i="1"/>
  <c r="E274" i="1"/>
  <c r="F274" i="1" s="1"/>
  <c r="I274" i="1" s="1"/>
  <c r="D274" i="1"/>
  <c r="E273" i="1"/>
  <c r="F273" i="1" s="1"/>
  <c r="I273" i="1" s="1"/>
  <c r="D273" i="1"/>
  <c r="E272" i="1"/>
  <c r="F272" i="1" s="1"/>
  <c r="I272" i="1" s="1"/>
  <c r="D272" i="1"/>
  <c r="E271" i="1"/>
  <c r="F271" i="1" s="1"/>
  <c r="I271" i="1" s="1"/>
  <c r="D271" i="1"/>
  <c r="E270" i="1"/>
  <c r="F270" i="1" s="1"/>
  <c r="I270" i="1" s="1"/>
  <c r="D270" i="1"/>
  <c r="E269" i="1"/>
  <c r="F269" i="1" s="1"/>
  <c r="I269" i="1" s="1"/>
  <c r="D269" i="1"/>
  <c r="E268" i="1"/>
  <c r="F268" i="1" s="1"/>
  <c r="I268" i="1" s="1"/>
  <c r="D268" i="1"/>
  <c r="E266" i="1"/>
  <c r="F266" i="1" s="1"/>
  <c r="I266" i="1" s="1"/>
  <c r="D266" i="1"/>
  <c r="E265" i="1"/>
  <c r="F265" i="1" s="1"/>
  <c r="I265" i="1" s="1"/>
  <c r="D265" i="1"/>
  <c r="E264" i="1"/>
  <c r="F264" i="1" s="1"/>
  <c r="I264" i="1" s="1"/>
  <c r="D264" i="1"/>
  <c r="E263" i="1"/>
  <c r="F263" i="1" s="1"/>
  <c r="I263" i="1" s="1"/>
  <c r="D263" i="1"/>
  <c r="E262" i="1"/>
  <c r="F262" i="1" s="1"/>
  <c r="I262" i="1" s="1"/>
  <c r="D262" i="1"/>
  <c r="E261" i="1"/>
  <c r="F261" i="1" s="1"/>
  <c r="I261" i="1" s="1"/>
  <c r="D261" i="1"/>
  <c r="E260" i="1"/>
  <c r="F260" i="1" s="1"/>
  <c r="I260" i="1" s="1"/>
  <c r="D260" i="1"/>
  <c r="E259" i="1"/>
  <c r="F259" i="1" s="1"/>
  <c r="I259" i="1" s="1"/>
  <c r="D259" i="1"/>
  <c r="E258" i="1"/>
  <c r="F258" i="1" s="1"/>
  <c r="I258" i="1" s="1"/>
  <c r="D258" i="1"/>
  <c r="E257" i="1"/>
  <c r="F257" i="1" s="1"/>
  <c r="I257" i="1" s="1"/>
  <c r="D257" i="1"/>
  <c r="E256" i="1"/>
  <c r="F256" i="1" s="1"/>
  <c r="I256" i="1" s="1"/>
  <c r="D256" i="1"/>
  <c r="E255" i="1"/>
  <c r="F255" i="1" s="1"/>
  <c r="I255" i="1" s="1"/>
  <c r="D255" i="1"/>
  <c r="E253" i="1"/>
  <c r="F253" i="1" s="1"/>
  <c r="I253" i="1" s="1"/>
  <c r="D253" i="1"/>
  <c r="E252" i="1"/>
  <c r="F252" i="1" s="1"/>
  <c r="I252" i="1" s="1"/>
  <c r="D252" i="1"/>
  <c r="E251" i="1"/>
  <c r="F251" i="1" s="1"/>
  <c r="I251" i="1" s="1"/>
  <c r="D251" i="1"/>
  <c r="E250" i="1"/>
  <c r="F250" i="1" s="1"/>
  <c r="I250" i="1" s="1"/>
  <c r="D250" i="1"/>
  <c r="E249" i="1"/>
  <c r="F249" i="1" s="1"/>
  <c r="I249" i="1" s="1"/>
  <c r="D249" i="1"/>
  <c r="E248" i="1"/>
  <c r="F248" i="1" s="1"/>
  <c r="I248" i="1" s="1"/>
  <c r="D248" i="1"/>
  <c r="E247" i="1"/>
  <c r="F247" i="1" s="1"/>
  <c r="I247" i="1" s="1"/>
  <c r="D247" i="1"/>
  <c r="E246" i="1"/>
  <c r="F246" i="1" s="1"/>
  <c r="I246" i="1" s="1"/>
  <c r="D246" i="1"/>
  <c r="E245" i="1"/>
  <c r="F245" i="1" s="1"/>
  <c r="I245" i="1" s="1"/>
  <c r="D245" i="1"/>
  <c r="E244" i="1"/>
  <c r="F244" i="1" s="1"/>
  <c r="I244" i="1" s="1"/>
  <c r="D244" i="1"/>
  <c r="E243" i="1"/>
  <c r="F243" i="1" s="1"/>
  <c r="I243" i="1" s="1"/>
  <c r="D243" i="1"/>
  <c r="E242" i="1"/>
  <c r="F242" i="1" s="1"/>
  <c r="I242" i="1" s="1"/>
  <c r="D242" i="1"/>
  <c r="E241" i="1"/>
  <c r="F241" i="1" s="1"/>
  <c r="I241" i="1" s="1"/>
  <c r="D241" i="1"/>
  <c r="E240" i="1"/>
  <c r="F240" i="1" s="1"/>
  <c r="I240" i="1" s="1"/>
  <c r="D240" i="1"/>
  <c r="E239" i="1"/>
  <c r="F239" i="1" s="1"/>
  <c r="I239" i="1" s="1"/>
  <c r="D239" i="1"/>
  <c r="E238" i="1"/>
  <c r="F238" i="1" s="1"/>
  <c r="I238" i="1" s="1"/>
  <c r="D238" i="1"/>
  <c r="E237" i="1"/>
  <c r="F237" i="1" s="1"/>
  <c r="I237" i="1" s="1"/>
  <c r="D237" i="1"/>
  <c r="E236" i="1"/>
  <c r="F236" i="1" s="1"/>
  <c r="I236" i="1" s="1"/>
  <c r="D236" i="1"/>
  <c r="E235" i="1"/>
  <c r="F235" i="1" s="1"/>
  <c r="I235" i="1" s="1"/>
  <c r="D235" i="1"/>
  <c r="E234" i="1"/>
  <c r="F234" i="1" s="1"/>
  <c r="I234" i="1" s="1"/>
  <c r="D234" i="1"/>
  <c r="E233" i="1"/>
  <c r="F233" i="1" s="1"/>
  <c r="I233" i="1" s="1"/>
  <c r="D233" i="1"/>
  <c r="E232" i="1"/>
  <c r="F232" i="1" s="1"/>
  <c r="I232" i="1" s="1"/>
  <c r="D232" i="1"/>
  <c r="E231" i="1"/>
  <c r="F231" i="1" s="1"/>
  <c r="I231" i="1" s="1"/>
  <c r="D231" i="1"/>
  <c r="E230" i="1"/>
  <c r="F230" i="1" s="1"/>
  <c r="I230" i="1" s="1"/>
  <c r="D230" i="1"/>
  <c r="E229" i="1"/>
  <c r="F229" i="1" s="1"/>
  <c r="I229" i="1" s="1"/>
  <c r="D229" i="1"/>
  <c r="E227" i="1"/>
  <c r="F227" i="1" s="1"/>
  <c r="I227" i="1" s="1"/>
  <c r="D227" i="1"/>
  <c r="E226" i="1"/>
  <c r="F226" i="1" s="1"/>
  <c r="I226" i="1" s="1"/>
  <c r="D226" i="1"/>
  <c r="E225" i="1"/>
  <c r="F225" i="1" s="1"/>
  <c r="I225" i="1" s="1"/>
  <c r="D225" i="1"/>
  <c r="E224" i="1"/>
  <c r="F224" i="1" s="1"/>
  <c r="I224" i="1" s="1"/>
  <c r="D224" i="1"/>
  <c r="E223" i="1"/>
  <c r="F223" i="1" s="1"/>
  <c r="I223" i="1" s="1"/>
  <c r="D223" i="1"/>
  <c r="E222" i="1"/>
  <c r="F222" i="1" s="1"/>
  <c r="I222" i="1" s="1"/>
  <c r="D222" i="1"/>
  <c r="E221" i="1"/>
  <c r="F221" i="1" s="1"/>
  <c r="I221" i="1" s="1"/>
  <c r="D221" i="1"/>
  <c r="E220" i="1"/>
  <c r="F220" i="1" s="1"/>
  <c r="I220" i="1" s="1"/>
  <c r="D220" i="1"/>
  <c r="E219" i="1"/>
  <c r="F219" i="1" s="1"/>
  <c r="I219" i="1" s="1"/>
  <c r="D219" i="1"/>
  <c r="E217" i="1"/>
  <c r="F217" i="1" s="1"/>
  <c r="I217" i="1" s="1"/>
  <c r="D217" i="1"/>
  <c r="E216" i="1"/>
  <c r="F216" i="1" s="1"/>
  <c r="I216" i="1" s="1"/>
  <c r="D216" i="1"/>
  <c r="E215" i="1"/>
  <c r="F215" i="1" s="1"/>
  <c r="I215" i="1" s="1"/>
  <c r="D215" i="1"/>
  <c r="E214" i="1"/>
  <c r="F214" i="1" s="1"/>
  <c r="I214" i="1" s="1"/>
  <c r="D214" i="1"/>
  <c r="E213" i="1"/>
  <c r="F213" i="1" s="1"/>
  <c r="I213" i="1" s="1"/>
  <c r="D213" i="1"/>
  <c r="E212" i="1"/>
  <c r="F212" i="1" s="1"/>
  <c r="I212" i="1" s="1"/>
  <c r="D212" i="1"/>
  <c r="E211" i="1"/>
  <c r="F211" i="1" s="1"/>
  <c r="I211" i="1" s="1"/>
  <c r="D211" i="1"/>
  <c r="E210" i="1"/>
  <c r="F210" i="1" s="1"/>
  <c r="I210" i="1" s="1"/>
  <c r="D210" i="1"/>
  <c r="E209" i="1"/>
  <c r="F209" i="1" s="1"/>
  <c r="I209" i="1" s="1"/>
  <c r="D209" i="1"/>
  <c r="E207" i="1"/>
  <c r="F207" i="1" s="1"/>
  <c r="I207" i="1" s="1"/>
  <c r="D207" i="1"/>
  <c r="E206" i="1"/>
  <c r="F206" i="1" s="1"/>
  <c r="I206" i="1" s="1"/>
  <c r="D206" i="1"/>
  <c r="E205" i="1"/>
  <c r="F205" i="1" s="1"/>
  <c r="I205" i="1" s="1"/>
  <c r="D205" i="1"/>
  <c r="E204" i="1"/>
  <c r="F204" i="1" s="1"/>
  <c r="I204" i="1" s="1"/>
  <c r="D204" i="1"/>
  <c r="E203" i="1"/>
  <c r="F203" i="1" s="1"/>
  <c r="I203" i="1" s="1"/>
  <c r="D203" i="1"/>
  <c r="E202" i="1"/>
  <c r="F202" i="1" s="1"/>
  <c r="I202" i="1" s="1"/>
  <c r="D202" i="1"/>
  <c r="E200" i="1"/>
  <c r="F200" i="1" s="1"/>
  <c r="I200" i="1" s="1"/>
  <c r="D200" i="1"/>
  <c r="E199" i="1"/>
  <c r="F199" i="1" s="1"/>
  <c r="I199" i="1" s="1"/>
  <c r="D199" i="1"/>
  <c r="E198" i="1"/>
  <c r="F198" i="1" s="1"/>
  <c r="I198" i="1" s="1"/>
  <c r="D198" i="1"/>
  <c r="E197" i="1"/>
  <c r="F197" i="1" s="1"/>
  <c r="I197" i="1" s="1"/>
  <c r="D197" i="1"/>
  <c r="E196" i="1"/>
  <c r="F196" i="1" s="1"/>
  <c r="I196" i="1" s="1"/>
  <c r="D196" i="1"/>
  <c r="E195" i="1"/>
  <c r="F195" i="1" s="1"/>
  <c r="I195" i="1" s="1"/>
  <c r="D195" i="1"/>
  <c r="E194" i="1"/>
  <c r="F194" i="1" s="1"/>
  <c r="I194" i="1" s="1"/>
  <c r="D194" i="1"/>
  <c r="E193" i="1"/>
  <c r="F193" i="1" s="1"/>
  <c r="I193" i="1" s="1"/>
  <c r="D193" i="1"/>
  <c r="E192" i="1"/>
  <c r="F192" i="1" s="1"/>
  <c r="I192" i="1" s="1"/>
  <c r="D192" i="1"/>
  <c r="E191" i="1"/>
  <c r="F191" i="1" s="1"/>
  <c r="I191" i="1" s="1"/>
  <c r="D191" i="1"/>
  <c r="E190" i="1"/>
  <c r="F190" i="1" s="1"/>
  <c r="I190" i="1" s="1"/>
  <c r="D190" i="1"/>
  <c r="E188" i="1"/>
  <c r="F188" i="1" s="1"/>
  <c r="I188" i="1" s="1"/>
  <c r="D188" i="1"/>
  <c r="E187" i="1"/>
  <c r="F187" i="1" s="1"/>
  <c r="I187" i="1" s="1"/>
  <c r="D187" i="1"/>
  <c r="E186" i="1"/>
  <c r="F186" i="1" s="1"/>
  <c r="I186" i="1" s="1"/>
  <c r="D186" i="1"/>
  <c r="E184" i="1"/>
  <c r="F184" i="1" s="1"/>
  <c r="I184" i="1" s="1"/>
  <c r="D184" i="1"/>
  <c r="E183" i="1"/>
  <c r="F183" i="1" s="1"/>
  <c r="I183" i="1" s="1"/>
  <c r="D183" i="1"/>
  <c r="E182" i="1"/>
  <c r="F182" i="1" s="1"/>
  <c r="I182" i="1" s="1"/>
  <c r="D182" i="1"/>
  <c r="E180" i="1"/>
  <c r="F180" i="1" s="1"/>
  <c r="I180" i="1" s="1"/>
  <c r="D180" i="1"/>
  <c r="E179" i="1"/>
  <c r="F179" i="1" s="1"/>
  <c r="I179" i="1" s="1"/>
  <c r="D179" i="1"/>
  <c r="E178" i="1"/>
  <c r="F178" i="1" s="1"/>
  <c r="I178" i="1" s="1"/>
  <c r="D178" i="1"/>
  <c r="E177" i="1"/>
  <c r="F177" i="1" s="1"/>
  <c r="I177" i="1" s="1"/>
  <c r="D177" i="1"/>
  <c r="E176" i="1"/>
  <c r="F176" i="1" s="1"/>
  <c r="I176" i="1" s="1"/>
  <c r="D176" i="1"/>
  <c r="E175" i="1"/>
  <c r="F175" i="1" s="1"/>
  <c r="I175" i="1" s="1"/>
  <c r="D175" i="1"/>
  <c r="E172" i="1"/>
  <c r="F172" i="1" s="1"/>
  <c r="I172" i="1" s="1"/>
  <c r="D172" i="1"/>
  <c r="E171" i="1"/>
  <c r="F171" i="1" s="1"/>
  <c r="I171" i="1" s="1"/>
  <c r="D171" i="1"/>
  <c r="E170" i="1"/>
  <c r="F170" i="1" s="1"/>
  <c r="I170" i="1" s="1"/>
  <c r="D170" i="1"/>
  <c r="E168" i="1"/>
  <c r="F168" i="1" s="1"/>
  <c r="I168" i="1" s="1"/>
  <c r="D168" i="1"/>
  <c r="E167" i="1"/>
  <c r="F167" i="1" s="1"/>
  <c r="I167" i="1" s="1"/>
  <c r="D167" i="1"/>
  <c r="E166" i="1"/>
  <c r="F166" i="1" s="1"/>
  <c r="I166" i="1" s="1"/>
  <c r="D166" i="1"/>
  <c r="E165" i="1"/>
  <c r="F165" i="1" s="1"/>
  <c r="I165" i="1" s="1"/>
  <c r="D165" i="1"/>
  <c r="E164" i="1"/>
  <c r="F164" i="1" s="1"/>
  <c r="I164" i="1" s="1"/>
  <c r="D164" i="1"/>
  <c r="E163" i="1"/>
  <c r="F163" i="1" s="1"/>
  <c r="I163" i="1" s="1"/>
  <c r="D163" i="1"/>
  <c r="E162" i="1"/>
  <c r="F162" i="1" s="1"/>
  <c r="I162" i="1" s="1"/>
  <c r="D162" i="1"/>
  <c r="E161" i="1"/>
  <c r="F161" i="1" s="1"/>
  <c r="I161" i="1" s="1"/>
  <c r="D161" i="1"/>
  <c r="E159" i="1"/>
  <c r="F159" i="1" s="1"/>
  <c r="I159" i="1" s="1"/>
  <c r="D159" i="1"/>
  <c r="E158" i="1"/>
  <c r="F158" i="1" s="1"/>
  <c r="I158" i="1" s="1"/>
  <c r="D158" i="1"/>
  <c r="E157" i="1"/>
  <c r="F157" i="1" s="1"/>
  <c r="I157" i="1" s="1"/>
  <c r="D157" i="1"/>
  <c r="E156" i="1"/>
  <c r="F156" i="1" s="1"/>
  <c r="I156" i="1" s="1"/>
  <c r="D156" i="1"/>
  <c r="E155" i="1"/>
  <c r="F155" i="1" s="1"/>
  <c r="I155" i="1" s="1"/>
  <c r="D155" i="1"/>
  <c r="E153" i="1"/>
  <c r="F153" i="1" s="1"/>
  <c r="I153" i="1" s="1"/>
  <c r="D153" i="1"/>
  <c r="E152" i="1"/>
  <c r="F152" i="1" s="1"/>
  <c r="I152" i="1" s="1"/>
  <c r="D152" i="1"/>
  <c r="E151" i="1"/>
  <c r="F151" i="1" s="1"/>
  <c r="I151" i="1" s="1"/>
  <c r="D151" i="1"/>
  <c r="E150" i="1"/>
  <c r="F150" i="1" s="1"/>
  <c r="I150" i="1" s="1"/>
  <c r="D150" i="1"/>
  <c r="E149" i="1"/>
  <c r="F149" i="1" s="1"/>
  <c r="I149" i="1" s="1"/>
  <c r="D149" i="1"/>
  <c r="E144" i="1"/>
  <c r="F144" i="1" s="1"/>
  <c r="I144" i="1" s="1"/>
  <c r="D144" i="1"/>
  <c r="E143" i="1"/>
  <c r="F143" i="1" s="1"/>
  <c r="I143" i="1" s="1"/>
  <c r="D143" i="1"/>
  <c r="E142" i="1"/>
  <c r="F142" i="1" s="1"/>
  <c r="I142" i="1" s="1"/>
  <c r="D142" i="1"/>
  <c r="E141" i="1"/>
  <c r="F141" i="1" s="1"/>
  <c r="I141" i="1" s="1"/>
  <c r="D141" i="1"/>
  <c r="E140" i="1"/>
  <c r="F140" i="1" s="1"/>
  <c r="I140" i="1" s="1"/>
  <c r="D140" i="1"/>
  <c r="E139" i="1"/>
  <c r="F139" i="1" s="1"/>
  <c r="I139" i="1" s="1"/>
  <c r="D139" i="1"/>
  <c r="E138" i="1"/>
  <c r="F138" i="1" s="1"/>
  <c r="I138" i="1" s="1"/>
  <c r="D138" i="1"/>
  <c r="E136" i="1"/>
  <c r="F136" i="1" s="1"/>
  <c r="I136" i="1" s="1"/>
  <c r="D136" i="1"/>
  <c r="E135" i="1"/>
  <c r="F135" i="1" s="1"/>
  <c r="I135" i="1" s="1"/>
  <c r="D135" i="1"/>
  <c r="E134" i="1"/>
  <c r="F134" i="1" s="1"/>
  <c r="I134" i="1" s="1"/>
  <c r="D134" i="1"/>
  <c r="E133" i="1"/>
  <c r="F133" i="1" s="1"/>
  <c r="I133" i="1" s="1"/>
  <c r="D133" i="1"/>
  <c r="E132" i="1"/>
  <c r="F132" i="1" s="1"/>
  <c r="I132" i="1" s="1"/>
  <c r="D132" i="1"/>
  <c r="E131" i="1"/>
  <c r="F131" i="1" s="1"/>
  <c r="I131" i="1" s="1"/>
  <c r="D131" i="1"/>
  <c r="E130" i="1"/>
  <c r="F130" i="1" s="1"/>
  <c r="I130" i="1" s="1"/>
  <c r="D130" i="1"/>
  <c r="E128" i="1"/>
  <c r="F128" i="1" s="1"/>
  <c r="I128" i="1" s="1"/>
  <c r="D128" i="1"/>
  <c r="E127" i="1"/>
  <c r="F127" i="1" s="1"/>
  <c r="I127" i="1" s="1"/>
  <c r="D127" i="1"/>
  <c r="E126" i="1"/>
  <c r="F126" i="1" s="1"/>
  <c r="I126" i="1" s="1"/>
  <c r="D126" i="1"/>
  <c r="E125" i="1"/>
  <c r="F125" i="1" s="1"/>
  <c r="I125" i="1" s="1"/>
  <c r="D125" i="1"/>
  <c r="E123" i="1"/>
  <c r="F123" i="1" s="1"/>
  <c r="I123" i="1" s="1"/>
  <c r="D123" i="1"/>
  <c r="E122" i="1"/>
  <c r="F122" i="1" s="1"/>
  <c r="I122" i="1" s="1"/>
  <c r="D122" i="1"/>
  <c r="E121" i="1"/>
  <c r="F121" i="1" s="1"/>
  <c r="I121" i="1" s="1"/>
  <c r="D121" i="1"/>
  <c r="E120" i="1"/>
  <c r="F120" i="1" s="1"/>
  <c r="I120" i="1" s="1"/>
  <c r="D120" i="1"/>
  <c r="E118" i="1"/>
  <c r="F118" i="1" s="1"/>
  <c r="I118" i="1" s="1"/>
  <c r="D118" i="1"/>
  <c r="E117" i="1"/>
  <c r="F117" i="1" s="1"/>
  <c r="I117" i="1" s="1"/>
  <c r="D117" i="1"/>
  <c r="E116" i="1"/>
  <c r="F116" i="1" s="1"/>
  <c r="I116" i="1" s="1"/>
  <c r="D116" i="1"/>
  <c r="E115" i="1"/>
  <c r="F115" i="1" s="1"/>
  <c r="I115" i="1" s="1"/>
  <c r="D115" i="1"/>
  <c r="E114" i="1"/>
  <c r="F114" i="1" s="1"/>
  <c r="I114" i="1" s="1"/>
  <c r="D114" i="1"/>
  <c r="E112" i="1"/>
  <c r="F112" i="1" s="1"/>
  <c r="I112" i="1" s="1"/>
  <c r="D112" i="1"/>
  <c r="E111" i="1"/>
  <c r="F111" i="1" s="1"/>
  <c r="I111" i="1" s="1"/>
  <c r="D111" i="1"/>
  <c r="E110" i="1"/>
  <c r="F110" i="1" s="1"/>
  <c r="I110" i="1" s="1"/>
  <c r="D110" i="1"/>
  <c r="E107" i="1"/>
  <c r="F107" i="1" s="1"/>
  <c r="I107" i="1" s="1"/>
  <c r="D107" i="1"/>
  <c r="E106" i="1"/>
  <c r="F106" i="1" s="1"/>
  <c r="I106" i="1" s="1"/>
  <c r="D106" i="1"/>
  <c r="E105" i="1"/>
  <c r="F105" i="1" s="1"/>
  <c r="I105" i="1" s="1"/>
  <c r="D105" i="1"/>
  <c r="E104" i="1"/>
  <c r="F104" i="1" s="1"/>
  <c r="I104" i="1" s="1"/>
  <c r="D104" i="1"/>
  <c r="E103" i="1"/>
  <c r="F103" i="1" s="1"/>
  <c r="I103" i="1" s="1"/>
  <c r="D103" i="1"/>
  <c r="E102" i="1"/>
  <c r="F102" i="1" s="1"/>
  <c r="I102" i="1" s="1"/>
  <c r="D102" i="1"/>
  <c r="E101" i="1"/>
  <c r="F101" i="1" s="1"/>
  <c r="I101" i="1" s="1"/>
  <c r="D101" i="1"/>
  <c r="E100" i="1"/>
  <c r="F100" i="1" s="1"/>
  <c r="I100" i="1" s="1"/>
  <c r="D100" i="1"/>
  <c r="E99" i="1"/>
  <c r="F99" i="1" s="1"/>
  <c r="I99" i="1" s="1"/>
  <c r="D99" i="1"/>
  <c r="E98" i="1"/>
  <c r="F98" i="1" s="1"/>
  <c r="I98" i="1" s="1"/>
  <c r="D98" i="1"/>
  <c r="E97" i="1"/>
  <c r="F97" i="1" s="1"/>
  <c r="I97" i="1" s="1"/>
  <c r="D97" i="1"/>
  <c r="E96" i="1"/>
  <c r="F96" i="1" s="1"/>
  <c r="I96" i="1" s="1"/>
  <c r="D96" i="1"/>
  <c r="E95" i="1"/>
  <c r="F95" i="1" s="1"/>
  <c r="I95" i="1" s="1"/>
  <c r="D95" i="1"/>
  <c r="E94" i="1"/>
  <c r="F94" i="1" s="1"/>
  <c r="I94" i="1" s="1"/>
  <c r="D94" i="1"/>
  <c r="E93" i="1"/>
  <c r="F93" i="1" s="1"/>
  <c r="I93" i="1" s="1"/>
  <c r="D93" i="1"/>
  <c r="E92" i="1"/>
  <c r="F92" i="1" s="1"/>
  <c r="I92" i="1" s="1"/>
  <c r="D92" i="1"/>
  <c r="E91" i="1"/>
  <c r="F91" i="1" s="1"/>
  <c r="I91" i="1" s="1"/>
  <c r="D91" i="1"/>
  <c r="E90" i="1"/>
  <c r="F90" i="1" s="1"/>
  <c r="I90" i="1" s="1"/>
  <c r="D90" i="1"/>
  <c r="E89" i="1"/>
  <c r="F89" i="1" s="1"/>
  <c r="I89" i="1" s="1"/>
  <c r="D89" i="1"/>
  <c r="E88" i="1"/>
  <c r="F88" i="1" s="1"/>
  <c r="I88" i="1" s="1"/>
  <c r="D88" i="1"/>
  <c r="E87" i="1"/>
  <c r="F87" i="1" s="1"/>
  <c r="I87" i="1" s="1"/>
  <c r="D87" i="1"/>
  <c r="E86" i="1"/>
  <c r="F86" i="1" s="1"/>
  <c r="I86" i="1" s="1"/>
  <c r="D86" i="1"/>
  <c r="E84" i="1"/>
  <c r="F84" i="1" s="1"/>
  <c r="I84" i="1" s="1"/>
  <c r="D84" i="1"/>
  <c r="E83" i="1"/>
  <c r="F83" i="1" s="1"/>
  <c r="I83" i="1" s="1"/>
  <c r="D83" i="1"/>
  <c r="E82" i="1"/>
  <c r="F82" i="1" s="1"/>
  <c r="I82" i="1" s="1"/>
  <c r="D82" i="1"/>
  <c r="E81" i="1"/>
  <c r="F81" i="1" s="1"/>
  <c r="I81" i="1" s="1"/>
  <c r="D81" i="1"/>
  <c r="E80" i="1"/>
  <c r="F80" i="1" s="1"/>
  <c r="I80" i="1" s="1"/>
  <c r="D80" i="1"/>
  <c r="E79" i="1"/>
  <c r="F79" i="1" s="1"/>
  <c r="I79" i="1" s="1"/>
  <c r="D79" i="1"/>
  <c r="E78" i="1"/>
  <c r="F78" i="1" s="1"/>
  <c r="I78" i="1" s="1"/>
  <c r="D78" i="1"/>
  <c r="E77" i="1"/>
  <c r="F77" i="1" s="1"/>
  <c r="I77" i="1" s="1"/>
  <c r="D77" i="1"/>
  <c r="E76" i="1"/>
  <c r="F76" i="1" s="1"/>
  <c r="I76" i="1" s="1"/>
  <c r="D76" i="1"/>
  <c r="E75" i="1"/>
  <c r="F75" i="1" s="1"/>
  <c r="I75" i="1" s="1"/>
  <c r="D75" i="1"/>
  <c r="E74" i="1"/>
  <c r="F74" i="1" s="1"/>
  <c r="I74" i="1" s="1"/>
  <c r="D74" i="1"/>
  <c r="E73" i="1"/>
  <c r="F73" i="1" s="1"/>
  <c r="I73" i="1" s="1"/>
  <c r="D73" i="1"/>
  <c r="E72" i="1"/>
  <c r="F72" i="1" s="1"/>
  <c r="I72" i="1" s="1"/>
  <c r="D72" i="1"/>
  <c r="E71" i="1"/>
  <c r="F71" i="1" s="1"/>
  <c r="I71" i="1" s="1"/>
  <c r="D71" i="1"/>
  <c r="E70" i="1"/>
  <c r="F70" i="1" s="1"/>
  <c r="I70" i="1" s="1"/>
  <c r="D70" i="1"/>
  <c r="E69" i="1"/>
  <c r="F69" i="1" s="1"/>
  <c r="I69" i="1" s="1"/>
  <c r="D69" i="1"/>
  <c r="E68" i="1"/>
  <c r="F68" i="1" s="1"/>
  <c r="I68" i="1" s="1"/>
  <c r="D68" i="1"/>
  <c r="E67" i="1"/>
  <c r="F67" i="1" s="1"/>
  <c r="I67" i="1" s="1"/>
  <c r="D67" i="1"/>
  <c r="E66" i="1"/>
  <c r="F66" i="1" s="1"/>
  <c r="I66" i="1" s="1"/>
  <c r="D66" i="1"/>
  <c r="E65" i="1"/>
  <c r="F65" i="1" s="1"/>
  <c r="I65" i="1" s="1"/>
  <c r="D65" i="1"/>
  <c r="E64" i="1"/>
  <c r="F64" i="1" s="1"/>
  <c r="I64" i="1" s="1"/>
  <c r="D64" i="1"/>
  <c r="E63" i="1"/>
  <c r="F63" i="1" s="1"/>
  <c r="I63" i="1" s="1"/>
  <c r="D63" i="1"/>
  <c r="E61" i="1"/>
  <c r="F61" i="1" s="1"/>
  <c r="I61" i="1" s="1"/>
  <c r="D61" i="1"/>
  <c r="E60" i="1"/>
  <c r="F60" i="1" s="1"/>
  <c r="I60" i="1" s="1"/>
  <c r="D60" i="1"/>
  <c r="E59" i="1"/>
  <c r="F59" i="1" s="1"/>
  <c r="I59" i="1" s="1"/>
  <c r="D59" i="1"/>
  <c r="E58" i="1"/>
  <c r="F58" i="1" s="1"/>
  <c r="I58" i="1" s="1"/>
  <c r="D58" i="1"/>
  <c r="E57" i="1"/>
  <c r="F57" i="1" s="1"/>
  <c r="I57" i="1" s="1"/>
  <c r="D57" i="1"/>
  <c r="E56" i="1"/>
  <c r="F56" i="1" s="1"/>
  <c r="I56" i="1" s="1"/>
  <c r="D56" i="1"/>
  <c r="E55" i="1"/>
  <c r="F55" i="1" s="1"/>
  <c r="I55" i="1" s="1"/>
  <c r="D55" i="1"/>
  <c r="E54" i="1"/>
  <c r="F54" i="1" s="1"/>
  <c r="I54" i="1" s="1"/>
  <c r="D54" i="1"/>
  <c r="E53" i="1"/>
  <c r="F53" i="1" s="1"/>
  <c r="I53" i="1" s="1"/>
  <c r="D53" i="1"/>
  <c r="E52" i="1"/>
  <c r="F52" i="1" s="1"/>
  <c r="I52" i="1" s="1"/>
  <c r="D52" i="1"/>
  <c r="E51" i="1"/>
  <c r="F51" i="1" s="1"/>
  <c r="I51" i="1" s="1"/>
  <c r="D51" i="1"/>
  <c r="E50" i="1"/>
  <c r="F50" i="1" s="1"/>
  <c r="I50" i="1" s="1"/>
  <c r="D50" i="1"/>
  <c r="E49" i="1"/>
  <c r="F49" i="1" s="1"/>
  <c r="I49" i="1" s="1"/>
  <c r="D49" i="1"/>
  <c r="E48" i="1"/>
  <c r="F48" i="1" s="1"/>
  <c r="I48" i="1" s="1"/>
  <c r="D48" i="1"/>
  <c r="E46" i="1"/>
  <c r="F46" i="1" s="1"/>
  <c r="I46" i="1" s="1"/>
  <c r="D46" i="1"/>
  <c r="E45" i="1"/>
  <c r="F45" i="1" s="1"/>
  <c r="I45" i="1" s="1"/>
  <c r="D45" i="1"/>
  <c r="E44" i="1"/>
  <c r="F44" i="1" s="1"/>
  <c r="I44" i="1" s="1"/>
  <c r="D44" i="1"/>
  <c r="E43" i="1"/>
  <c r="F43" i="1" s="1"/>
  <c r="I43" i="1" s="1"/>
  <c r="D43" i="1"/>
  <c r="E42" i="1"/>
  <c r="F42" i="1" s="1"/>
  <c r="I42" i="1" s="1"/>
  <c r="D42" i="1"/>
  <c r="E41" i="1"/>
  <c r="F41" i="1" s="1"/>
  <c r="I41" i="1" s="1"/>
  <c r="D41" i="1"/>
  <c r="E40" i="1"/>
  <c r="F40" i="1" s="1"/>
  <c r="I40" i="1" s="1"/>
  <c r="D40" i="1"/>
  <c r="E39" i="1"/>
  <c r="F39" i="1" s="1"/>
  <c r="I39" i="1" s="1"/>
  <c r="D39" i="1"/>
  <c r="E38" i="1"/>
  <c r="F38" i="1" s="1"/>
  <c r="I38" i="1" s="1"/>
  <c r="D38" i="1"/>
  <c r="E37" i="1"/>
  <c r="F37" i="1" s="1"/>
  <c r="I37" i="1" s="1"/>
  <c r="D37" i="1"/>
  <c r="E36" i="1"/>
  <c r="F36" i="1" s="1"/>
  <c r="I36" i="1" s="1"/>
  <c r="D36" i="1"/>
  <c r="E35" i="1"/>
  <c r="F35" i="1" s="1"/>
  <c r="I35" i="1" s="1"/>
  <c r="D35" i="1"/>
  <c r="E33" i="1"/>
  <c r="F33" i="1" s="1"/>
  <c r="I33" i="1" s="1"/>
  <c r="D33" i="1"/>
  <c r="E32" i="1"/>
  <c r="F32" i="1" s="1"/>
  <c r="I32" i="1" s="1"/>
  <c r="D32" i="1"/>
  <c r="E30" i="1"/>
  <c r="F30" i="1" s="1"/>
  <c r="I30" i="1" s="1"/>
  <c r="D30" i="1"/>
  <c r="E28" i="1"/>
  <c r="F28" i="1" s="1"/>
  <c r="I28" i="1" s="1"/>
  <c r="D28" i="1"/>
  <c r="E27" i="1"/>
  <c r="F27" i="1" s="1"/>
  <c r="I27" i="1" s="1"/>
  <c r="D27" i="1"/>
  <c r="E26" i="1"/>
  <c r="F26" i="1" s="1"/>
  <c r="I26" i="1" s="1"/>
  <c r="D26" i="1"/>
  <c r="E25" i="1"/>
  <c r="F25" i="1" s="1"/>
  <c r="I25" i="1" s="1"/>
  <c r="D25" i="1"/>
  <c r="E24" i="1"/>
  <c r="F24" i="1" s="1"/>
  <c r="I24" i="1" s="1"/>
  <c r="D24" i="1"/>
  <c r="E23" i="1"/>
  <c r="F23" i="1" s="1"/>
  <c r="I23" i="1" s="1"/>
  <c r="D23" i="1"/>
  <c r="E22" i="1"/>
  <c r="F22" i="1" s="1"/>
  <c r="I22" i="1" s="1"/>
  <c r="D22" i="1"/>
  <c r="E21" i="1"/>
  <c r="F21" i="1" s="1"/>
  <c r="I21" i="1" s="1"/>
  <c r="D21" i="1"/>
  <c r="E20" i="1"/>
  <c r="F20" i="1" s="1"/>
  <c r="I20" i="1" s="1"/>
  <c r="D20" i="1"/>
  <c r="E19" i="1"/>
  <c r="F19" i="1" s="1"/>
  <c r="I19" i="1" s="1"/>
  <c r="D19" i="1"/>
  <c r="E18" i="1"/>
  <c r="F18" i="1" s="1"/>
  <c r="I18" i="1" s="1"/>
  <c r="D18" i="1"/>
  <c r="E17" i="1"/>
  <c r="F17" i="1" s="1"/>
  <c r="I17" i="1" s="1"/>
  <c r="D17" i="1"/>
  <c r="E16" i="1"/>
  <c r="F16" i="1" s="1"/>
  <c r="I16" i="1" s="1"/>
  <c r="D16" i="1"/>
  <c r="E15" i="1"/>
  <c r="F15" i="1" s="1"/>
  <c r="I15" i="1" s="1"/>
  <c r="D15" i="1"/>
  <c r="E14" i="1"/>
  <c r="F14" i="1" s="1"/>
  <c r="I14" i="1" s="1"/>
  <c r="D14" i="1"/>
  <c r="E13" i="1"/>
  <c r="F13" i="1" s="1"/>
  <c r="I13" i="1" s="1"/>
  <c r="D13" i="1"/>
  <c r="E12" i="1"/>
  <c r="F12" i="1" s="1"/>
  <c r="I12" i="1" s="1"/>
  <c r="D12" i="1"/>
  <c r="C12" i="1"/>
  <c r="F11" i="1"/>
  <c r="I11" i="1" s="1"/>
  <c r="E4" i="1"/>
  <c r="I1227" i="1" l="1"/>
  <c r="I1228" i="1" s="1"/>
  <c r="I1229" i="1" s="1"/>
  <c r="I1230" i="1" l="1"/>
  <c r="I1231" i="1" s="1"/>
  <c r="I1232" i="1" l="1"/>
  <c r="I1234" i="1" s="1"/>
</calcChain>
</file>

<file path=xl/sharedStrings.xml><?xml version="1.0" encoding="utf-8"?>
<sst xmlns="http://schemas.openxmlformats.org/spreadsheetml/2006/main" count="4768" uniqueCount="1541">
  <si>
    <t>LISTA DE PRECIOS 1</t>
  </si>
  <si>
    <t>SUJETA A CAMBIOS SIN PREVIO AVISO</t>
  </si>
  <si>
    <t>Fecha de Emisión:</t>
  </si>
  <si>
    <t xml:space="preserve">                                                  </t>
  </si>
  <si>
    <t>Fecha de factura:</t>
  </si>
  <si>
    <t>CLIENTE:</t>
  </si>
  <si>
    <t>Mail: diferventas@outlook.com      Tel: 1130369917       www.diferventas.com</t>
  </si>
  <si>
    <t xml:space="preserve">DESCUENTO x BULTO CERRADO 10% ADICIONAL </t>
  </si>
  <si>
    <t>CÓDIGO</t>
  </si>
  <si>
    <t>DENOMINACIÓN</t>
  </si>
  <si>
    <t>PRESENTACIÓN</t>
  </si>
  <si>
    <t>PRECIO CON</t>
  </si>
  <si>
    <t>CANTIDAD</t>
  </si>
  <si>
    <t xml:space="preserve">DESCUENTO </t>
  </si>
  <si>
    <t>SUBTOTAL</t>
  </si>
  <si>
    <t>POR BULTO</t>
  </si>
  <si>
    <t>DESCUENTO</t>
  </si>
  <si>
    <t>ADICIONAL</t>
  </si>
  <si>
    <t>%</t>
  </si>
  <si>
    <t>ADHESIVOS</t>
  </si>
  <si>
    <t xml:space="preserve">CONGO          </t>
  </si>
  <si>
    <t xml:space="preserve">TF3            </t>
  </si>
  <si>
    <t xml:space="preserve">ADHESIVO VINILICO 125 G                 </t>
  </si>
  <si>
    <t xml:space="preserve">ADHESIVO VINILICO 250 G                 </t>
  </si>
  <si>
    <t xml:space="preserve">ADHESIVO VINILICO 500 G                 </t>
  </si>
  <si>
    <t xml:space="preserve">ADHESIVO VINILICO 1000 G                </t>
  </si>
  <si>
    <t xml:space="preserve">PEGALO         </t>
  </si>
  <si>
    <t xml:space="preserve">ADHESIVO DE CONTACTO 125cc              </t>
  </si>
  <si>
    <t xml:space="preserve">ADHESIVO DE CONTACTO 250cc              </t>
  </si>
  <si>
    <t xml:space="preserve">ADHESIVO DE CONTACTO 500cc              </t>
  </si>
  <si>
    <t xml:space="preserve">ADHESIVO DE CONTACTO C-2100  40 ml      </t>
  </si>
  <si>
    <t xml:space="preserve">ADHESIVO PARA PVC 60 cc                 </t>
  </si>
  <si>
    <t xml:space="preserve">ADHESIVO PARA PVC 110 cc                </t>
  </si>
  <si>
    <t xml:space="preserve">CREMA ADHESIVA EPOXI BLANCA 150 Gr      </t>
  </si>
  <si>
    <t xml:space="preserve">CREMA ADHESIVA EPOXI ACERO 200 Gr       </t>
  </si>
  <si>
    <t xml:space="preserve">CIANOACRILATO FRASCO 10 Gr              </t>
  </si>
  <si>
    <t xml:space="preserve">CIANOACRILATO FRASCO 20 Gr              </t>
  </si>
  <si>
    <t>ACCESORIOS</t>
  </si>
  <si>
    <t xml:space="preserve">PISTOLA APLICADORA CARTUCHO REFORZADA   </t>
  </si>
  <si>
    <t>KIT DE REPARACIÓN</t>
  </si>
  <si>
    <t xml:space="preserve">KIT REPARACION LONAS (PILETAS)          </t>
  </si>
  <si>
    <t>PARCHE BICICLETA 24u (5x3 cm) +1 PEGAMEN</t>
  </si>
  <si>
    <t>SELLADORES</t>
  </si>
  <si>
    <t xml:space="preserve">AEROSOL POLIURETANO 300ml               </t>
  </si>
  <si>
    <t xml:space="preserve">SELLADOR DE ROSCAS 25 cc                </t>
  </si>
  <si>
    <t xml:space="preserve">SELLADOR DE SILICONA 25 cm3             </t>
  </si>
  <si>
    <t xml:space="preserve">ADHESIVO SILICONADO BARRAS FINO 7 * 300 </t>
  </si>
  <si>
    <t>ADHESIVO SILICONADO BARRAS GRUESO 11*300</t>
  </si>
  <si>
    <t xml:space="preserve">SELLADOR SILICONA BLANCA CARTUCHO 280cc </t>
  </si>
  <si>
    <t>SELLADOR SILICONAS ALTA TEMP CART 280 cc</t>
  </si>
  <si>
    <t>SELLADOR SILICONA NEUTRA CARTUCHO 280 cc</t>
  </si>
  <si>
    <t xml:space="preserve">SELLADOR SILICONA NEGRA CARTUCHO 280cc  </t>
  </si>
  <si>
    <t>CABOS</t>
  </si>
  <si>
    <t xml:space="preserve">MOISES         </t>
  </si>
  <si>
    <t xml:space="preserve">CABO HACHITA VIZCAINA 35cm              </t>
  </si>
  <si>
    <t xml:space="preserve">CABO MARTILLO CARPINTERO 30cm           </t>
  </si>
  <si>
    <t xml:space="preserve">CABO BIFERA                             </t>
  </si>
  <si>
    <t xml:space="preserve">CABO PALA 70cm EMP/MET                  </t>
  </si>
  <si>
    <t xml:space="preserve">CABO HACHA VIZCAINA 90cm                </t>
  </si>
  <si>
    <t xml:space="preserve">CABO PICO 90cm                          </t>
  </si>
  <si>
    <t xml:space="preserve">CABO AZADA 135cm                        </t>
  </si>
  <si>
    <t xml:space="preserve">CABO MAZA 35cm                          </t>
  </si>
  <si>
    <t xml:space="preserve">CABO MAZA 90cm                          </t>
  </si>
  <si>
    <t xml:space="preserve">CABO MARTILLO GALPONERO 60cm            </t>
  </si>
  <si>
    <t xml:space="preserve">CABO MARTILLO GALPONERO 35cm            </t>
  </si>
  <si>
    <t xml:space="preserve">CABO HACHA 90 cm                        </t>
  </si>
  <si>
    <t xml:space="preserve">CABO RASTRILLO 1,5m                     </t>
  </si>
  <si>
    <t xml:space="preserve">CABO ESCOBA C/ROSCA 1,20cm              </t>
  </si>
  <si>
    <t>CANDADOS</t>
  </si>
  <si>
    <t xml:space="preserve">EVOL0183       </t>
  </si>
  <si>
    <t xml:space="preserve">ESLINGA FORRADA BIBICLETA 1,20 mts      </t>
  </si>
  <si>
    <t xml:space="preserve">GANCHO CON PASA CANDADO                 </t>
  </si>
  <si>
    <t xml:space="preserve">EVOL3110       </t>
  </si>
  <si>
    <t xml:space="preserve">CANDADO BRONCEADO 20mm DUBAI            </t>
  </si>
  <si>
    <t xml:space="preserve">EVOL3185       </t>
  </si>
  <si>
    <t xml:space="preserve">CANDADO C/COMBINACION 35mm              </t>
  </si>
  <si>
    <t xml:space="preserve">EVOL1500       </t>
  </si>
  <si>
    <t xml:space="preserve">CANDADO BLINDADO PERNO HORIZ 60mm       </t>
  </si>
  <si>
    <t xml:space="preserve">PROLL          </t>
  </si>
  <si>
    <t>CANDADO kronos 60 (4 llaves codif.)(prot</t>
  </si>
  <si>
    <t xml:space="preserve">CANDADO PROLL 700 BRONCE 25mm           </t>
  </si>
  <si>
    <t xml:space="preserve">CANDADO PROLL 700 BRONCE 30mm           </t>
  </si>
  <si>
    <t xml:space="preserve">CANDADO PLATINO ARO LARGO PROLL 30      </t>
  </si>
  <si>
    <t xml:space="preserve">CANDADO PLATINO ARO LARGO PROLL 60      </t>
  </si>
  <si>
    <t xml:space="preserve">CANDADO PLATINO D/TRABA PROLL 30        </t>
  </si>
  <si>
    <t xml:space="preserve">CANDADO PLATINO D/TRABA PROLL 40        </t>
  </si>
  <si>
    <t xml:space="preserve">CANDADO PLATINO D/TRABA PROLL 60        </t>
  </si>
  <si>
    <t xml:space="preserve">CANDADO TITANIO ARO LARGO PROLL 30      </t>
  </si>
  <si>
    <t xml:space="preserve">CANDADO TITANIO ARO LARGO PROLL 40      </t>
  </si>
  <si>
    <t xml:space="preserve">CANDADO TITANIO ARO LARGO PROLL 50      </t>
  </si>
  <si>
    <t xml:space="preserve">CANDADO TITANIO ARO LARGO PROLL 60      </t>
  </si>
  <si>
    <t xml:space="preserve">CANDADO TITANIO D/TRABA PROLL 25        </t>
  </si>
  <si>
    <t xml:space="preserve">CANDADO TITANIO D/TRABA PROLL 30        </t>
  </si>
  <si>
    <t xml:space="preserve">CANDADO TITANIO D/TRABA PROLL 40        </t>
  </si>
  <si>
    <t xml:space="preserve">CANDADO TITANIO D/TRABA PROLL 50        </t>
  </si>
  <si>
    <t xml:space="preserve">CANDADO TITANIO D/TRABA PROLL 60        </t>
  </si>
  <si>
    <t>CEPILLOS</t>
  </si>
  <si>
    <t xml:space="preserve">SET DE 3 CEPILLOS DE ALAMBRE (BLISTER)  </t>
  </si>
  <si>
    <t xml:space="preserve">CALABRO        </t>
  </si>
  <si>
    <t xml:space="preserve">CEPILLO ACERO C/CABO 4X19               </t>
  </si>
  <si>
    <t xml:space="preserve">CEPILLO ACERO S/CABO 6X19               </t>
  </si>
  <si>
    <t xml:space="preserve">RHEIN          </t>
  </si>
  <si>
    <t xml:space="preserve">CEPILLO REDONDO ACERO ONDULADO 100mm    </t>
  </si>
  <si>
    <t xml:space="preserve">CEPILLO REDONDO ACERO ONDULADO 125mm    </t>
  </si>
  <si>
    <t xml:space="preserve">CEPILLO REDONDO ACERO ONDULADO 150mm    </t>
  </si>
  <si>
    <t xml:space="preserve">CEPILLO REDONDO ACERO ONDULADO 175mm    </t>
  </si>
  <si>
    <t xml:space="preserve">CEPILLO ALAMBRE DE COPA TALADRO 30mm    </t>
  </si>
  <si>
    <t xml:space="preserve">CEPILLO ALAMBRE DE COPA TALADRO 50mm    </t>
  </si>
  <si>
    <t xml:space="preserve">CEPILLO ALAMBRE DE COPA TALADRO 75mm    </t>
  </si>
  <si>
    <t xml:space="preserve">CEPILLO ALAMBRE PLANO  TALADRO 100mm    </t>
  </si>
  <si>
    <t xml:space="preserve">CEPILLO ALAMBRE PLANO  TALADRO 50mm     </t>
  </si>
  <si>
    <t>CEPILLO ALAMB COPA RETORCIDO C/TUERCA 10</t>
  </si>
  <si>
    <t>CINTAS</t>
  </si>
  <si>
    <t xml:space="preserve">EMBALAJE                      </t>
  </si>
  <si>
    <t>CINTA DE EMBALAJE TRANSPARENTE 40 m 48mm</t>
  </si>
  <si>
    <t xml:space="preserve">CINTA DE EMBALAJE MARRON 40 m 48mm      </t>
  </si>
  <si>
    <t xml:space="preserve">ENMASCARAR                    </t>
  </si>
  <si>
    <t xml:space="preserve">CINTA PAPEL ENMASCARAR 40 m 12 mm       </t>
  </si>
  <si>
    <t xml:space="preserve">CINTA PAPEL ENMASCARAR 40 m 18 mm       </t>
  </si>
  <si>
    <t xml:space="preserve">CINTA PAPEL ENMASCARAR 40 m 24 mm       </t>
  </si>
  <si>
    <t xml:space="preserve">CINTA PAPEL ENMASCARAR 40 m 36 mm       </t>
  </si>
  <si>
    <t xml:space="preserve">CINTA PAPEL ENMASCARAR 40 m 48 mm       </t>
  </si>
  <si>
    <t xml:space="preserve">OBRA                          </t>
  </si>
  <si>
    <t xml:space="preserve">CINTA PAPEL OBRA AZUL 40 m 18 mm        </t>
  </si>
  <si>
    <t xml:space="preserve">CINTA PAPEL OBRA AZUL 40 m 24 mm        </t>
  </si>
  <si>
    <t xml:space="preserve">CINTA PAPEL OBRA AZUL 40 m 36 mm        </t>
  </si>
  <si>
    <t xml:space="preserve">CINTA PAPEL OBRA AZUL 40 m 48 mm        </t>
  </si>
  <si>
    <t xml:space="preserve">TELA                          </t>
  </si>
  <si>
    <t>TF3</t>
  </si>
  <si>
    <t xml:space="preserve">CINTA DUCTAPE NEGRA 9m                  </t>
  </si>
  <si>
    <t xml:space="preserve">CINTA DUCTAPE GRIS 9m                   </t>
  </si>
  <si>
    <t xml:space="preserve">CINTA DUCTAPE VERDE 9m                  </t>
  </si>
  <si>
    <t xml:space="preserve">CINTA DUCTAPE BLANCA 9m                 </t>
  </si>
  <si>
    <t xml:space="preserve">TACSA          </t>
  </si>
  <si>
    <t>CONSTRUCCIÓN</t>
  </si>
  <si>
    <t xml:space="preserve">EVOL1351       </t>
  </si>
  <si>
    <t xml:space="preserve">LAPIZ CARPINTERO C18cm BLISTER 12U      </t>
  </si>
  <si>
    <t xml:space="preserve">               </t>
  </si>
  <si>
    <t xml:space="preserve">BALDE ALBAÑIL PLASTICO REFORZADO        </t>
  </si>
  <si>
    <t xml:space="preserve">ZARANDA                                 </t>
  </si>
  <si>
    <t xml:space="preserve">ESCUADRA ALBAÑIL 30 cm                  </t>
  </si>
  <si>
    <t xml:space="preserve">ESCUADRA ALBAÑIL 40 cm                  </t>
  </si>
  <si>
    <t xml:space="preserve">ESCUADRA ALBAÑIL 50 cm                  </t>
  </si>
  <si>
    <t xml:space="preserve">ESCUADRA ALBAÑIL 60 cm                  </t>
  </si>
  <si>
    <t xml:space="preserve">ESCUADRA ALBAÑIL 70 cm                  </t>
  </si>
  <si>
    <t>ACCESORIOS PARA CERAMICOS</t>
  </si>
  <si>
    <t xml:space="preserve">CERAMICRUZ     </t>
  </si>
  <si>
    <t xml:space="preserve">CRUCETAS 1,5mm (300)                    </t>
  </si>
  <si>
    <t xml:space="preserve">CRUCETAS 4mm (150)                      </t>
  </si>
  <si>
    <t xml:space="preserve">CRUCETAS 5mm (150)                      </t>
  </si>
  <si>
    <t xml:space="preserve">CRECCHIO       </t>
  </si>
  <si>
    <t xml:space="preserve">CRUCETAS 1,5mm (250)                    </t>
  </si>
  <si>
    <t xml:space="preserve">CRUCETAS 2mm (250)                      </t>
  </si>
  <si>
    <t xml:space="preserve">CRUCETAS 2,5mm (250)                    </t>
  </si>
  <si>
    <t xml:space="preserve">CRUCETAS 3mm (200)                      </t>
  </si>
  <si>
    <t xml:space="preserve">CRUCETAS 4mm (200)                      </t>
  </si>
  <si>
    <t xml:space="preserve">CUÑAS (150u)                            </t>
  </si>
  <si>
    <t xml:space="preserve">PINZA NIVELADORA                        </t>
  </si>
  <si>
    <t>NIVEL</t>
  </si>
  <si>
    <t>ACORTA FIERROS Y PUNTAS</t>
  </si>
  <si>
    <t xml:space="preserve">CINCEL C/HIERRO SDS 14*250 CORTE 20,5   </t>
  </si>
  <si>
    <t xml:space="preserve">CINCEL C/HIERRO SDS 14*250 CORTE 40     </t>
  </si>
  <si>
    <t xml:space="preserve">CINCEL PUNTA SDS PLUS 14*250            </t>
  </si>
  <si>
    <t xml:space="preserve">FERCAS         </t>
  </si>
  <si>
    <t xml:space="preserve">Cortafrío redondo de 3/4 30cm           </t>
  </si>
  <si>
    <t xml:space="preserve">Punta redonda de 3/4 30cm               </t>
  </si>
  <si>
    <t>CUCHARAS PARA ALBAÑIL</t>
  </si>
  <si>
    <t xml:space="preserve">CUCHARA ALBAÑIL 17,5cm                  </t>
  </si>
  <si>
    <t xml:space="preserve">CUCHARA ALBAÑIL 15cm                    </t>
  </si>
  <si>
    <t xml:space="preserve">EVOL0371       </t>
  </si>
  <si>
    <t xml:space="preserve">CUCHARA ALBAÑIL 7"                      </t>
  </si>
  <si>
    <t xml:space="preserve">ST JUANA       </t>
  </si>
  <si>
    <t xml:space="preserve">Cuchara albañil soldada N°7 c/plastico  </t>
  </si>
  <si>
    <t xml:space="preserve">Cuchara albañil soldada N°8 c/plastico  </t>
  </si>
  <si>
    <t xml:space="preserve">Cuchara p/albañil soldada N°7 C/MADERA  </t>
  </si>
  <si>
    <t xml:space="preserve">Cuchara p/albañil soldada N°8 C/MADERA  </t>
  </si>
  <si>
    <t xml:space="preserve">CUCHARIN SOLDADO N°5 1/2 C/MADERA       </t>
  </si>
  <si>
    <t>MEDICIÓN</t>
  </si>
  <si>
    <t xml:space="preserve">CHOCLA TRAZADOR SIN TIZA   ECONOMICO    </t>
  </si>
  <si>
    <t xml:space="preserve">CINTA METRICA CON FRENO DOBLE 3m        </t>
  </si>
  <si>
    <t xml:space="preserve">CINTA METRICA CON FRENO DOBLE 5m        </t>
  </si>
  <si>
    <t xml:space="preserve">CINTA METRICA  CON FRENO 10 m           </t>
  </si>
  <si>
    <t xml:space="preserve">PLOMADA DE ALBAÑIL 300 Grs              </t>
  </si>
  <si>
    <t>MONOFILAMENTO  COLOR ALBAÑIL 0,8X100 (6u</t>
  </si>
  <si>
    <t>ESCUADRA MAGNETICA 5" PARA 45° 90° Y 135</t>
  </si>
  <si>
    <t xml:space="preserve">ESCUADRA LISA 30cm CABO PLASTICO        </t>
  </si>
  <si>
    <t xml:space="preserve">ESCUADRA MILIMETRADA 25cm               </t>
  </si>
  <si>
    <t xml:space="preserve">ESCUADRA MILIMETRADA 30cm               </t>
  </si>
  <si>
    <t>MEMBRANAS</t>
  </si>
  <si>
    <t xml:space="preserve">CELER          </t>
  </si>
  <si>
    <t>Membrana Autoadhesiva Celer- 10cms x 10m</t>
  </si>
  <si>
    <t>Membrana Autoadhesiva Celer- 15cms x 10m</t>
  </si>
  <si>
    <t>Membrana Autoadhesiva Celer- 25cms x 10m</t>
  </si>
  <si>
    <t>VIRUTAS</t>
  </si>
  <si>
    <t xml:space="preserve">VIRUTA DE ACERO CELER X 250 GRS  FINA   </t>
  </si>
  <si>
    <t xml:space="preserve">VIRUTA DE ACERO CELER X 250 GRS  MEDIA  </t>
  </si>
  <si>
    <t xml:space="preserve">VIRUTA DE ACERO CELER X 250 GRS  GRUESA </t>
  </si>
  <si>
    <t>CORTANTES</t>
  </si>
  <si>
    <t xml:space="preserve">EVOL1640       </t>
  </si>
  <si>
    <t xml:space="preserve">HOJAS CUTTER 9mm (10)                   </t>
  </si>
  <si>
    <t xml:space="preserve">REPUESTO CUTTER TRAPEZOIDAL (10)        </t>
  </si>
  <si>
    <t xml:space="preserve">BLISTER CON 12 TIJERINES                </t>
  </si>
  <si>
    <t xml:space="preserve">EVOL0815       </t>
  </si>
  <si>
    <t xml:space="preserve">TIJERA MULTIUSO (CARTON HOJALATA)       </t>
  </si>
  <si>
    <t xml:space="preserve">TIJERA 6,5"  (16,3 cm)                  </t>
  </si>
  <si>
    <t xml:space="preserve">TIJERA PLEGABLE CHICA 8 cm              </t>
  </si>
  <si>
    <t xml:space="preserve">BLISTER 12 CUTTER GRANDE                </t>
  </si>
  <si>
    <t xml:space="preserve">BLISTER 12 CUTTER  CHICO                </t>
  </si>
  <si>
    <t xml:space="preserve">CUTTER  PROFESIONAL                     </t>
  </si>
  <si>
    <t xml:space="preserve">REPUESTO P/CUTTER PROFESIONAL X10 HOJAS </t>
  </si>
  <si>
    <t>DISCOS</t>
  </si>
  <si>
    <t xml:space="preserve">DISCO PLANO OX/AL CORTE 4,5x1   Rhein   </t>
  </si>
  <si>
    <t xml:space="preserve">DISCO PLANO OX/AL CORTE 4,5x1,6 Rhein   </t>
  </si>
  <si>
    <t xml:space="preserve">DISCO PLANO OX/AL CORTE  9 x 1,9  RHEIN </t>
  </si>
  <si>
    <t xml:space="preserve">DISCO C/D OX/AL DESBASTE 4,5 x 5  RHEIN </t>
  </si>
  <si>
    <t xml:space="preserve">DISCO C/D OX/AL DESBASTE 7 x 6,4  RHEIN </t>
  </si>
  <si>
    <t>ACC. TALADRO Y AMOLADORA</t>
  </si>
  <si>
    <t xml:space="preserve">EVOL2160       </t>
  </si>
  <si>
    <t xml:space="preserve">KOLN           </t>
  </si>
  <si>
    <t xml:space="preserve">SET X3 PIEDRAS P/TALADRO GRANDE         </t>
  </si>
  <si>
    <t xml:space="preserve">SET X5 PIEDRAS P/TALADRO CHICA          </t>
  </si>
  <si>
    <t xml:space="preserve">ROTTWEILER     </t>
  </si>
  <si>
    <t xml:space="preserve">LLAVE MANDRIL 10mm                      </t>
  </si>
  <si>
    <t xml:space="preserve">LLAVE MANDRIL 13mm                      </t>
  </si>
  <si>
    <t>DISCOS DE SIERRA</t>
  </si>
  <si>
    <t xml:space="preserve">SIERRA  WIDIA  4 1/2 x 24d RHEIN        </t>
  </si>
  <si>
    <t xml:space="preserve">SIERRA  WIDIA  4 1/2 x 30d RHEIN        </t>
  </si>
  <si>
    <t xml:space="preserve">SIERRA  WIDIA  4 1/2 x 36d RHEIN        </t>
  </si>
  <si>
    <t xml:space="preserve">SIERRA  WIDIA  4 1/2 x 40d RHEIN        </t>
  </si>
  <si>
    <t>SIERRA DIENTE WIDIA  7 1/4 x 16/22 24d R</t>
  </si>
  <si>
    <t>SIERRA DIENTE WIDIA  7 1/4 x 16/22 30d R</t>
  </si>
  <si>
    <t>SIERRA DIENTE WIDIA  7 1/4 x 16/22 40d R</t>
  </si>
  <si>
    <t>SIERRA DIENTE WIDIA  7 1/4 x 16/22 48d R</t>
  </si>
  <si>
    <t>SIERRA DIENTE WIDIA  7 1/4 x 16/22 60d R</t>
  </si>
  <si>
    <t>DISCOS DIAMANTADOS</t>
  </si>
  <si>
    <t xml:space="preserve">EVO115CO       </t>
  </si>
  <si>
    <t xml:space="preserve">DISCO DIAM 115mm CONTINUO ROTTWEILER    </t>
  </si>
  <si>
    <t xml:space="preserve">EVO115LA       </t>
  </si>
  <si>
    <t xml:space="preserve">DISCO DIAM 115mm SEGMENTADO ROTTWEILER  </t>
  </si>
  <si>
    <t xml:space="preserve">EVO115TU       </t>
  </si>
  <si>
    <t xml:space="preserve">DISCO DIAM 115mm TURBO ROTTWEILER       </t>
  </si>
  <si>
    <t xml:space="preserve">TYROLIT        </t>
  </si>
  <si>
    <t xml:space="preserve">DISCO CONTINUO  7" estandar             </t>
  </si>
  <si>
    <t xml:space="preserve">DISCO SEGMENTADO  7" estandar           </t>
  </si>
  <si>
    <t xml:space="preserve">DISCO TURBO  4 1/2" estandar            </t>
  </si>
  <si>
    <t xml:space="preserve">DISCO TURBO  7" estandar                </t>
  </si>
  <si>
    <t xml:space="preserve">DISCO DIAMANTADO RHEIN 4.1/2 continuo   </t>
  </si>
  <si>
    <t xml:space="preserve">DISCO DIAMANTADO RHEIN 4.1/2 segmentado </t>
  </si>
  <si>
    <t xml:space="preserve">DISCO DIAMANTADO RHEIN 4.1/2 turbo      </t>
  </si>
  <si>
    <t>DISCO DIAMANTADO RHEIN 7        continuo</t>
  </si>
  <si>
    <t>DISCO DIAMANTADO RHEIN 7        segmenta</t>
  </si>
  <si>
    <t xml:space="preserve">DISCO DIAMANTADO RHEIN 7        turbo   </t>
  </si>
  <si>
    <t xml:space="preserve">DISCO DIAMANTADO RHEIN 9         turbo  </t>
  </si>
  <si>
    <t>DISCO DIAMANTADO RHEIN 9        continuo</t>
  </si>
  <si>
    <t>DISCO DIAMANTADO RHEIN 9        segmenta</t>
  </si>
  <si>
    <t xml:space="preserve">YARD           </t>
  </si>
  <si>
    <t xml:space="preserve">DISCO DIAMANTADO yard  4.1/2 continuo   </t>
  </si>
  <si>
    <t xml:space="preserve">DISCO DIAMANTADO yard  4.1/2 segmentado </t>
  </si>
  <si>
    <t xml:space="preserve">DISCO DIAMANTADO yard  4.1/2 turbo      </t>
  </si>
  <si>
    <t>DISCO DIAMANTADO yard  7        continuo</t>
  </si>
  <si>
    <t>DISCO DIAMANTADO yard  7        segmenta</t>
  </si>
  <si>
    <t xml:space="preserve">DISCO DIAMANTADO yard  7   turbo        </t>
  </si>
  <si>
    <t>DISCO DIAMANTADO yard  9        segmenta</t>
  </si>
  <si>
    <t xml:space="preserve">DISCO DIAMANTADO yard  9   continuo     </t>
  </si>
  <si>
    <t xml:space="preserve">DISCO DIAMANTADO yard  9   turbo        </t>
  </si>
  <si>
    <t>DISCOS DE VELCRO Y FLAP</t>
  </si>
  <si>
    <t xml:space="preserve">EVOL2164       </t>
  </si>
  <si>
    <t xml:space="preserve">EVOL2161       </t>
  </si>
  <si>
    <t xml:space="preserve">EVOL2162       </t>
  </si>
  <si>
    <t xml:space="preserve">EVOL2163       </t>
  </si>
  <si>
    <t>DISCO C/velcro de Lija 5"  KOLN grano  4</t>
  </si>
  <si>
    <t>DISCO C/velcro de Lija  5" KOLN grano  6</t>
  </si>
  <si>
    <t>DISCO C/velcro de Lija 5" KOLN grano  80</t>
  </si>
  <si>
    <t>DISCO C/velcro de Lija 5"  KOLN grano 12</t>
  </si>
  <si>
    <t xml:space="preserve">DISCO FLAP OX. AL. 4,5 grano  40.       </t>
  </si>
  <si>
    <t xml:space="preserve">DISCO FLAP OX. AL. 4,5 grano  60        </t>
  </si>
  <si>
    <t xml:space="preserve">DISCO FLAP OX. AL. 4,5 grano  80        </t>
  </si>
  <si>
    <t xml:space="preserve">DISCO FLAP OX. AL. 4,5 grano 120        </t>
  </si>
  <si>
    <t xml:space="preserve">EVOL2215       </t>
  </si>
  <si>
    <t xml:space="preserve">DISCO FLAP 115mm GRANO 120              </t>
  </si>
  <si>
    <t xml:space="preserve">EVOL2200       </t>
  </si>
  <si>
    <t xml:space="preserve">DISCO FLAP 115mm GRANO 40               </t>
  </si>
  <si>
    <t>ELECTRICIDAD</t>
  </si>
  <si>
    <t xml:space="preserve">SOLDADOR 40 WATTS MANGO DE MADERA       </t>
  </si>
  <si>
    <t>NOVA</t>
  </si>
  <si>
    <t xml:space="preserve">PINZA PELACABLE AUTOMATICO              </t>
  </si>
  <si>
    <t xml:space="preserve">PELA CABLE GIRATORIO                    </t>
  </si>
  <si>
    <t xml:space="preserve">CINTA PASACABLES PLASTICA 10 m          </t>
  </si>
  <si>
    <t xml:space="preserve">PINZA PELACABLE 6" RETRACTIL            </t>
  </si>
  <si>
    <t xml:space="preserve">PINZA PARA BATERIA 8 cm                 </t>
  </si>
  <si>
    <t xml:space="preserve">PINZA PARA BATERIA 13,5 cm              </t>
  </si>
  <si>
    <t xml:space="preserve">ALARGUE PARA 4 USB C/INTERRUPTOR 2A     </t>
  </si>
  <si>
    <t xml:space="preserve">SICA           </t>
  </si>
  <si>
    <t xml:space="preserve">SICA/TACSA           </t>
  </si>
  <si>
    <t xml:space="preserve">CABLE PLANCHA 2 PATAS PLANAS            </t>
  </si>
  <si>
    <t xml:space="preserve">            BUSCAPOLOS        </t>
  </si>
  <si>
    <t xml:space="preserve">DESTORNILLADOR DIGITAL 220 V            </t>
  </si>
  <si>
    <t xml:space="preserve">BUSCA POLO 14cm                         </t>
  </si>
  <si>
    <t xml:space="preserve">BUSCA POLO PLANO 3 X 140 SICA           </t>
  </si>
  <si>
    <t xml:space="preserve">TESTER 8 FUNCIONES  TIPO LAPIZ          </t>
  </si>
  <si>
    <t>FIJACIONES</t>
  </si>
  <si>
    <t>ABRAZADERAS</t>
  </si>
  <si>
    <t xml:space="preserve">ABRAZADERA 9mm  MAX ( 16mm =1/2")       </t>
  </si>
  <si>
    <t xml:space="preserve">ABRAZADERA 9mm  MAX ( 20mm = 3/4")      </t>
  </si>
  <si>
    <t xml:space="preserve">ABRAZADERA 9mm  MAX ( 25mm = 1")        </t>
  </si>
  <si>
    <t xml:space="preserve">ABRAZADERA 9mm  MAX ( 32mm = 1  1/4")   </t>
  </si>
  <si>
    <t xml:space="preserve">ABRAZADERA 9mm  MAX ( 36mm = 1  1/2")   </t>
  </si>
  <si>
    <t xml:space="preserve">ABRAZADERA 9mm  MAX ( 44mm = 1  3/4")   </t>
  </si>
  <si>
    <t xml:space="preserve">ABRAZADERA 9mm  MAX ( 51mm = 2")        </t>
  </si>
  <si>
    <t xml:space="preserve">ABRAZADERA 9mm  MAX ( 60mm = 2  1/4")   </t>
  </si>
  <si>
    <t xml:space="preserve">ABRAZADERA A/IN  8 - 12                 </t>
  </si>
  <si>
    <t xml:space="preserve">ABRAZADERA A/IN 32 - 50                 </t>
  </si>
  <si>
    <t xml:space="preserve">ABRAZADERA A/IN 50 - 70                 </t>
  </si>
  <si>
    <t xml:space="preserve">ABRAZADERA A/IN 60 - 80                 </t>
  </si>
  <si>
    <t xml:space="preserve">ABRAZADERA A/IN 70 - 90                 </t>
  </si>
  <si>
    <t xml:space="preserve">ABRAZADERA A/IN 80 - 100                </t>
  </si>
  <si>
    <t>DAURO</t>
  </si>
  <si>
    <t xml:space="preserve">ABRAZADERA INOXIDABLE 8-12              </t>
  </si>
  <si>
    <t xml:space="preserve">ABRAZADERA INOXIDABLE 10-16             </t>
  </si>
  <si>
    <t xml:space="preserve">ABRAZADERA INOXIDABLE 13-19             </t>
  </si>
  <si>
    <t xml:space="preserve">ABRAZADERA INOXIDABLE 16-25             </t>
  </si>
  <si>
    <t xml:space="preserve">ABRAZADERA INOXIDABLE 18-32             </t>
  </si>
  <si>
    <t xml:space="preserve">ABRAZADERA INOXIDABLE 40-64             </t>
  </si>
  <si>
    <t>PITONES</t>
  </si>
  <si>
    <t xml:space="preserve">PITON ABIERTO S/TOPE N°6 (100U)         </t>
  </si>
  <si>
    <t xml:space="preserve">PITON ABIERTO S/TOPE N°8 (100U)         </t>
  </si>
  <si>
    <t xml:space="preserve">PITON ABIERTO S/TOPE N°10 (50U)         </t>
  </si>
  <si>
    <t xml:space="preserve">PITON CERRADO S/TOPE N°5 (100U)         </t>
  </si>
  <si>
    <t xml:space="preserve">PITON CERRADO S/TOPE N°6 (100U)         </t>
  </si>
  <si>
    <t xml:space="preserve">PITON CERRADO S/TOPE N°8 (100U)         </t>
  </si>
  <si>
    <t xml:space="preserve">PITON CERRADO S/TOPE N°10 (50U)         </t>
  </si>
  <si>
    <t xml:space="preserve">PITON ESCUADRA S/TOPE N°5 (100U)        </t>
  </si>
  <si>
    <t xml:space="preserve">PITON ESCUADRA S/TOPE N°6 (100U)        </t>
  </si>
  <si>
    <t xml:space="preserve">PITON ESCUADRA S/TOPE N°8 (100U)        </t>
  </si>
  <si>
    <t xml:space="preserve">PITON ESCUADRA S/TOPE N°10 (50U)        </t>
  </si>
  <si>
    <t xml:space="preserve">PITON ABIERTO C/TOPE N°6 (50U)          </t>
  </si>
  <si>
    <t xml:space="preserve">PITON ABIERTO C/TOPE N°8 (50U)          </t>
  </si>
  <si>
    <t xml:space="preserve">PITON ABIERTO C/TOPE N°10 (25U)         </t>
  </si>
  <si>
    <t xml:space="preserve">PITON CERRADO C/TOPE N°6 (50U)          </t>
  </si>
  <si>
    <t xml:space="preserve">PITON CERRADO C/TOPE N°8 (50U)          </t>
  </si>
  <si>
    <t xml:space="preserve">PITON CERRADO C/TOPE N°10 (25U)         </t>
  </si>
  <si>
    <t xml:space="preserve">PITON ESCUADRA C/TOPE N°6 (50U)         </t>
  </si>
  <si>
    <t xml:space="preserve">PITON ESCUADRA C/TOPE N°8 (50U)         </t>
  </si>
  <si>
    <t xml:space="preserve">PITON ESCUADRA C/TOPE N°10 (25U)        </t>
  </si>
  <si>
    <t>TENSORES</t>
  </si>
  <si>
    <t xml:space="preserve">EVOL3880       </t>
  </si>
  <si>
    <t xml:space="preserve">TENSOR DOBLE PITON 1/4"                 </t>
  </si>
  <si>
    <t xml:space="preserve">EVOL3900       </t>
  </si>
  <si>
    <t xml:space="preserve">TENSOR DOBLE PITON 5/16"                </t>
  </si>
  <si>
    <t xml:space="preserve">EVOL3920       </t>
  </si>
  <si>
    <t xml:space="preserve">TENSOR DOBLE PITON 1/2"                 </t>
  </si>
  <si>
    <t xml:space="preserve">TENSOR 2 PITONES CERRADO 100mm          </t>
  </si>
  <si>
    <t>PRECINTOS</t>
  </si>
  <si>
    <t xml:space="preserve">PRECINTO 3,6X200 mm  (100)              </t>
  </si>
  <si>
    <t xml:space="preserve">PRECINTO 3,6X250 mm  (100)              </t>
  </si>
  <si>
    <t xml:space="preserve">PRECINTO 3,6X300 mm  (100)              </t>
  </si>
  <si>
    <t>RETEN</t>
  </si>
  <si>
    <t xml:space="preserve">CORVEX         </t>
  </si>
  <si>
    <t xml:space="preserve">RETEN PUERTA P/PARED PLASTICO           </t>
  </si>
  <si>
    <t xml:space="preserve">RETEN PUERTA P/PISO PLASTICO            </t>
  </si>
  <si>
    <t>TARUGOS</t>
  </si>
  <si>
    <t xml:space="preserve">TARUGO DE NYLON 4 (1000)                </t>
  </si>
  <si>
    <t xml:space="preserve">TARUGO DE NYLON 5 (1000)                </t>
  </si>
  <si>
    <t xml:space="preserve">TARUGO DE NYLON 6 (2000)                </t>
  </si>
  <si>
    <t xml:space="preserve">TARUGO DE NYLON 12 (250)                </t>
  </si>
  <si>
    <t xml:space="preserve">TARUGO DE NYLON 14 (200)                </t>
  </si>
  <si>
    <t xml:space="preserve">TARUGO DE NYLON C/ARANDELA 6 (2000)     </t>
  </si>
  <si>
    <t xml:space="preserve">TARUGO TRES CORTES 6 (1000)             </t>
  </si>
  <si>
    <t xml:space="preserve">TARUGO TRES CORTES 10 (500)             </t>
  </si>
  <si>
    <t xml:space="preserve">TARUGO PARA PRECINTO (1000)             </t>
  </si>
  <si>
    <t xml:space="preserve">HACENDOSA      </t>
  </si>
  <si>
    <t xml:space="preserve">TARUGO DE NYLON Nø 6 (BOLSA X 1000 UND) </t>
  </si>
  <si>
    <t>TARUGO DE NYLON  Nø 8 (BOLSA X 1000 UND)</t>
  </si>
  <si>
    <t>TARUGO DE NYLON  Nø10 (BOLSA X  500 UND)</t>
  </si>
  <si>
    <t xml:space="preserve">TARUGO DE NYLON Nø12 (BOLSA X  250 UND) </t>
  </si>
  <si>
    <t xml:space="preserve">TARUGO DE NYLON Nø 6 C/TOPE (1000 U)    </t>
  </si>
  <si>
    <t xml:space="preserve">TARUGO DE NYLON Nø 8 C/TOPE (1000 U)    </t>
  </si>
  <si>
    <t xml:space="preserve">TARUGO DE NYLON Nø 10 C/TOPE (500 U)    </t>
  </si>
  <si>
    <t xml:space="preserve">TARUGO DE NYLON Nø 12 C/TOPE (250 U)    </t>
  </si>
  <si>
    <t xml:space="preserve">TARUGO NYLON L/HUECO Nø 6 (1000 U)      </t>
  </si>
  <si>
    <t xml:space="preserve">TARUGO NYLON L/HUECO Nø 8 (500 U)       </t>
  </si>
  <si>
    <t xml:space="preserve">TARUGO NYLON L/HUECO Nø 10 (250 U)      </t>
  </si>
  <si>
    <t xml:space="preserve">TARUGO ECO POLIPROPILENO Nø 6 (2000 U)  </t>
  </si>
  <si>
    <t xml:space="preserve">TARUGO ECO POLIPROPILENO Nø 8 (1000 U)  </t>
  </si>
  <si>
    <t xml:space="preserve">TARUGO ECO POLIPROPILENO Nø 10 (500 U)  </t>
  </si>
  <si>
    <t xml:space="preserve">TARUGO ECO POLIPROPILENO Nø 12 (250 U)  </t>
  </si>
  <si>
    <t xml:space="preserve">TARUGO ECO PP C/TOPE Nø 6 (2000 U)      </t>
  </si>
  <si>
    <t xml:space="preserve">TARUGO ECO PP C/TOPE Nø 8 (1000 U)      </t>
  </si>
  <si>
    <t xml:space="preserve">TARUGO ECO PP C/TOPE Nø 10 (500 U)      </t>
  </si>
  <si>
    <t xml:space="preserve">TARUGO ECO PP C/TOPE Nø 12 (250 U)      </t>
  </si>
  <si>
    <t xml:space="preserve">TARUGO ECO PP L/HUECO Nø 6 (1000 U)     </t>
  </si>
  <si>
    <t xml:space="preserve">TARUGO ECO PP L/HUECO Nø 10 (250 U)     </t>
  </si>
  <si>
    <t>FRATACHOS</t>
  </si>
  <si>
    <t xml:space="preserve">                                             ABRASIVOS                     </t>
  </si>
  <si>
    <t xml:space="preserve">FRATACHO ABRASIVO FINO                  </t>
  </si>
  <si>
    <t xml:space="preserve">FRATACHO ABRASIVO MEDIANO               </t>
  </si>
  <si>
    <t xml:space="preserve">FRATACHO ABRASIVO GRUESO                </t>
  </si>
  <si>
    <t xml:space="preserve">              MADERA</t>
  </si>
  <si>
    <t xml:space="preserve">FRATACHO PINO 25cm                      </t>
  </si>
  <si>
    <t xml:space="preserve">FRATACHO PINO 30cm                      </t>
  </si>
  <si>
    <t xml:space="preserve">FRATACHO PINO 35cm                      </t>
  </si>
  <si>
    <t xml:space="preserve">FRATACHO PINO 40cm                      </t>
  </si>
  <si>
    <t>GOLDAR</t>
  </si>
  <si>
    <t>HERRAMIENTAS</t>
  </si>
  <si>
    <t xml:space="preserve">                 ALICATES</t>
  </si>
  <si>
    <t xml:space="preserve">EVOL0002       </t>
  </si>
  <si>
    <t xml:space="preserve">ALICATE CORTE OBLICUO 6" SATINADO       </t>
  </si>
  <si>
    <t xml:space="preserve">METZ           </t>
  </si>
  <si>
    <t xml:space="preserve">ALICATE metz CORTE OBLICUO 5 industrial </t>
  </si>
  <si>
    <t xml:space="preserve">ALICATE metz CORTE OBLICUO 6 industrial </t>
  </si>
  <si>
    <t xml:space="preserve">ALICATE metz CORTE OBLICUO 8 industrial </t>
  </si>
  <si>
    <t>ALICATE metz MEDIA CAÑA RECTA 6 industri</t>
  </si>
  <si>
    <t>ALICATE metz MEDIA CAÑA RECTA 8 industri</t>
  </si>
  <si>
    <t>ALICATE metz PUNTA CHATA RECTA 6 industr</t>
  </si>
  <si>
    <t>ALICATE metz PUNTA CHATA RECTA 8 industr</t>
  </si>
  <si>
    <t xml:space="preserve">ALICATE metz PUNTA CURVA  6             </t>
  </si>
  <si>
    <t xml:space="preserve">                BOCALLAVES</t>
  </si>
  <si>
    <t xml:space="preserve">BOCALLAVES MAGNETICO 5 PIEZAS DE 3/8    </t>
  </si>
  <si>
    <t xml:space="preserve">BOCALLAVES MAGNETICO 5 PIEZAS DE 7/16   </t>
  </si>
  <si>
    <t xml:space="preserve">BOCALLAVES MAGNETICO 5 PIEZAS DE 5/16   </t>
  </si>
  <si>
    <t xml:space="preserve">BOCALLAVE MAGNETICO DE 6-10 mm  BLISTER </t>
  </si>
  <si>
    <t>BOCALLAVE. RHEIN   PROLONGACION  3 PULG.</t>
  </si>
  <si>
    <t>BOCALLAVE. RHEIN   PROLONGACION  6 PULG.</t>
  </si>
  <si>
    <t>BOCALLAVE. RHEIN   PROLONGACION 10 PULG.</t>
  </si>
  <si>
    <t>BOCALLAVE. RHEIN  Manija  FUERZA ARTICUL</t>
  </si>
  <si>
    <t xml:space="preserve">METZ      </t>
  </si>
  <si>
    <t xml:space="preserve">BOCALLAVE    MAGNETICO RHEIN 7/16       </t>
  </si>
  <si>
    <t>BOCALLAVES ESTRIADAS - METRICAS</t>
  </si>
  <si>
    <t>Bocallave RHEIN (enc. 1/2) Estriada  7mm</t>
  </si>
  <si>
    <t>Bocallave RHEIN (enc. 1/2) Estriada  8mm</t>
  </si>
  <si>
    <t>Bocallave RHEIN (enc. 1/2) Estriada  9mm</t>
  </si>
  <si>
    <t>Bocallave RHEIN (enc. 1/2) Estriada 10mm</t>
  </si>
  <si>
    <t>Bocallave RHEIN (enc. 1/2) Estriada 13mm</t>
  </si>
  <si>
    <t>Bocallave RHEIN (enc. 1/2) Estriada 14mm</t>
  </si>
  <si>
    <t>Bocallave RHEIN (enc. 1/2) Estriada 15mm</t>
  </si>
  <si>
    <t>Bocallave RHEIN (enc. 1/2) Estriada 16mm</t>
  </si>
  <si>
    <t>Bocallave RHEIN (enc. 1/2) Estriada 17mm</t>
  </si>
  <si>
    <t>Bocallave RHEIN (enc. 1/2) Estriada 18mm</t>
  </si>
  <si>
    <t>Bocallave RHEIN (enc. 1/2) Estriada 19mm</t>
  </si>
  <si>
    <t>Bocallave RHEIN (enc. 1/2) Estriada 20mm</t>
  </si>
  <si>
    <t>Bocallave RHEIN (enc. 1/2) Estriada 21mm</t>
  </si>
  <si>
    <t>Bocallave RHEIN (enc. 1/2) Estriada 22mm</t>
  </si>
  <si>
    <t>BOCALLAVES ESTRIADAS - PULGADAS</t>
  </si>
  <si>
    <t>Bocallave    Estriada  (Enc 1/2)    5/16</t>
  </si>
  <si>
    <t xml:space="preserve">Bocallave    Estriada  (Enc 1/2)   3/8  </t>
  </si>
  <si>
    <t xml:space="preserve">Bocallave    Estriada  (Enc 1/2)   7/16 </t>
  </si>
  <si>
    <t xml:space="preserve">Bocallave    Estriada (Enc  1/2)  1/2   </t>
  </si>
  <si>
    <t xml:space="preserve">Bocallave    Estriada (Enc 1/2)   9/16  </t>
  </si>
  <si>
    <t xml:space="preserve">Bocallave    Estriada (Enc 1/2)  5/8    </t>
  </si>
  <si>
    <t xml:space="preserve">Bocallave   Estriada  (Enc 1/2)   11/16 </t>
  </si>
  <si>
    <t xml:space="preserve">Bocallave   Estriada  (Enc 1/2)   3/4   </t>
  </si>
  <si>
    <t xml:space="preserve">Bocallave   Estriada  (Enc 1/2)  25/32  </t>
  </si>
  <si>
    <t xml:space="preserve">Bocallave   Estriada  (Enc 1/2.)  13/16 </t>
  </si>
  <si>
    <t xml:space="preserve">Bocallave   Estriada  (Enc 1/2.)  7/8   </t>
  </si>
  <si>
    <t xml:space="preserve">Bocallave   Estriada  (Enc. 1/2)  15/16 </t>
  </si>
  <si>
    <t xml:space="preserve">Bocallave   Estriada  (Enc. 1/2)  31/32 </t>
  </si>
  <si>
    <t>BOCALLAVES HEXAGONALES - METRICAS</t>
  </si>
  <si>
    <t xml:space="preserve">EVOL4710       </t>
  </si>
  <si>
    <t xml:space="preserve">BOCALLAVE HEXAGONAL 10mm (ENC 1/2)      </t>
  </si>
  <si>
    <t xml:space="preserve">EVOL4711       </t>
  </si>
  <si>
    <t xml:space="preserve">BOCALLAVE HEXAGONAL 11mm (ENC 1/2)      </t>
  </si>
  <si>
    <t xml:space="preserve">EVOL4712       </t>
  </si>
  <si>
    <t xml:space="preserve">BOCALLAVE HEXAGONAL 12mm (ENC 1/2)      </t>
  </si>
  <si>
    <t xml:space="preserve">EVOL4713       </t>
  </si>
  <si>
    <t xml:space="preserve">BOCALLAVE HEXAGONAL 13mm (ENC 1/2)      </t>
  </si>
  <si>
    <t xml:space="preserve">EVOL4714       </t>
  </si>
  <si>
    <t xml:space="preserve">BOCALLAVE HEXAGONAL 14mm (ENC 1/2)      </t>
  </si>
  <si>
    <t xml:space="preserve">EVOL4715       </t>
  </si>
  <si>
    <t xml:space="preserve">BOCALLAVE HEXAGONAL 15mm (ENC 1/2)      </t>
  </si>
  <si>
    <t xml:space="preserve">EVOL4719       </t>
  </si>
  <si>
    <t xml:space="preserve">BOCALLAVE HEXAGONAL 19mm (ENC 1/2)      </t>
  </si>
  <si>
    <t>BOCALLAVES TORX</t>
  </si>
  <si>
    <t xml:space="preserve">BOCALLAVE rhein TORX HEMBRA E 10 U      </t>
  </si>
  <si>
    <t xml:space="preserve">BOCALLAVE rhein TORX HEMBRA E 11 U      </t>
  </si>
  <si>
    <t xml:space="preserve">BOCALLAVE rhein TORX HEMBRA E 12 U      </t>
  </si>
  <si>
    <t xml:space="preserve">BOCALLAVE rhein TORX HEMBRA E 16 U      </t>
  </si>
  <si>
    <t xml:space="preserve">BOCALLAVE rhein TORX HEMBRA E 18 U      </t>
  </si>
  <si>
    <t xml:space="preserve">BOCALLAVE rhein TORX HEMBRA E 20 U      </t>
  </si>
  <si>
    <t xml:space="preserve">BOCALLAVE rhein TORX HEMBRA E 22 U      </t>
  </si>
  <si>
    <t xml:space="preserve">BOCALLAVE rhein TORX HEMBRA E 24 U      </t>
  </si>
  <si>
    <t>DESTORNILLADORES</t>
  </si>
  <si>
    <t xml:space="preserve">DESTORNILLADOR 10 PUNTAS PARA CELULAR   </t>
  </si>
  <si>
    <t xml:space="preserve">DESTORNILLADOR COMB 2 PUNTAS ACRILICO   </t>
  </si>
  <si>
    <t xml:space="preserve">EVOL5410       </t>
  </si>
  <si>
    <t xml:space="preserve">DESTORNILLADOR PLANO 4 X100 KETTLER     </t>
  </si>
  <si>
    <t xml:space="preserve">EVOL5435       </t>
  </si>
  <si>
    <t xml:space="preserve">DESTORNILLADOR PLANO 5 X 150 KETTLER    </t>
  </si>
  <si>
    <t xml:space="preserve">EVOL5515       </t>
  </si>
  <si>
    <t xml:space="preserve">DESTORNILLADOR PHILLIPS 4X100 KETTLER   </t>
  </si>
  <si>
    <t xml:space="preserve">EVOL5540       </t>
  </si>
  <si>
    <t xml:space="preserve">DESTORNILLADOR PHILLIPS 5X150 KETTLER   </t>
  </si>
  <si>
    <t xml:space="preserve">DESTORNILLADOR METZ PHILIPS  3 X  75    </t>
  </si>
  <si>
    <t xml:space="preserve">DESTORNILLADOR METZ PHILIPS  4 X 50     </t>
  </si>
  <si>
    <t xml:space="preserve">DESTORNILLADOR METZ PHILIPS  4 X  75    </t>
  </si>
  <si>
    <t xml:space="preserve">DESTORNILLADOR METZ PHILIPS  4 X  100   </t>
  </si>
  <si>
    <t xml:space="preserve">DESTORNILLADOR METZ PHILIPS  4 X  125   </t>
  </si>
  <si>
    <t xml:space="preserve">DESTORNILLADOR METZ PHILIPS  5 X  75    </t>
  </si>
  <si>
    <t xml:space="preserve">DESTORNILLADOR METZ PHILIPS  5 X  100   </t>
  </si>
  <si>
    <t xml:space="preserve">DESTORNILLADOR METZ PHILIPS  5 X  150   </t>
  </si>
  <si>
    <t xml:space="preserve">DESTORNILLADOR METZ PHILIPS  5 X  125   </t>
  </si>
  <si>
    <t xml:space="preserve">DESTORNILLADOR METZ PHILLIPS 6 X 100    </t>
  </si>
  <si>
    <t xml:space="preserve">DESTORNILLADOR METZ PHILIPS  6 X   150  </t>
  </si>
  <si>
    <t xml:space="preserve">DESTORNILLADOR METZ PHILIPS  8  X  150  </t>
  </si>
  <si>
    <t xml:space="preserve">DESTORNILLADOR METZ PLANO  3 X  75      </t>
  </si>
  <si>
    <t xml:space="preserve">DESTORNILLADOR METZ PLANO  4 X  75      </t>
  </si>
  <si>
    <t xml:space="preserve">DESTORNILLADOR METZ PLANO  4 X  100     </t>
  </si>
  <si>
    <t xml:space="preserve">DESTORNILLADOR METZ PLANO  4 X  125     </t>
  </si>
  <si>
    <t xml:space="preserve">DESTORNILLADOR METZ PLANO 5 X 75        </t>
  </si>
  <si>
    <t xml:space="preserve">DESTORNILLADOR METZ PLANO  5 X 100      </t>
  </si>
  <si>
    <t xml:space="preserve">DESTORNILLADOR METZ PLANO  5 X  125     </t>
  </si>
  <si>
    <t xml:space="preserve">DESTORNILLADOR METZ PLANO  5 X 150      </t>
  </si>
  <si>
    <t xml:space="preserve">DESTORNILLADOR METZ PLANO 6 X 100       </t>
  </si>
  <si>
    <t xml:space="preserve">DESTORNILLADOR METZ PLANO  6 X 125      </t>
  </si>
  <si>
    <t xml:space="preserve">DESTORNILLADOR METZ PLANO  6X150        </t>
  </si>
  <si>
    <t xml:space="preserve">DESTORNILLADOR METZ PLANO  8 X 150      </t>
  </si>
  <si>
    <t xml:space="preserve">PUNTA METZ ACERO PHILIPS 2*25  (10u)    </t>
  </si>
  <si>
    <t xml:space="preserve">PUNTA METZ ACERO PHILIPS 2*50  (5u)     </t>
  </si>
  <si>
    <t xml:space="preserve">PUNTA METZ ACERO PHILIPS 2*75  (5u)     </t>
  </si>
  <si>
    <t xml:space="preserve">UDOVO          </t>
  </si>
  <si>
    <t xml:space="preserve">DESTORNILLADOR PLANO 3 X 75             </t>
  </si>
  <si>
    <t xml:space="preserve">DESTORNILLADOR PLANO 5 X 100            </t>
  </si>
  <si>
    <t>ENGRAMPADORAS  - GRAMPAS</t>
  </si>
  <si>
    <t xml:space="preserve">ENGRAMPADORA 10mm X4 A 14mm GRADUABLE   </t>
  </si>
  <si>
    <t xml:space="preserve">GRAMPA P/ENGRAMP 1000U 10mm X 6mm       </t>
  </si>
  <si>
    <t>LIMAS</t>
  </si>
  <si>
    <t xml:space="preserve">PLENA          </t>
  </si>
  <si>
    <t>LLAVES</t>
  </si>
  <si>
    <t xml:space="preserve">LLAVE p/Caño t/Sueca 1 Pulgada METZ     </t>
  </si>
  <si>
    <t xml:space="preserve">LLAVE p/Caño t/Sueca 1.1/2 Pulgada METZ </t>
  </si>
  <si>
    <t xml:space="preserve">LLAVE p/Caño t/Sueca 2 Pulgada METZ     </t>
  </si>
  <si>
    <t xml:space="preserve">LLAVE p/Caño t/Sueca 3 Pulgada METZ     </t>
  </si>
  <si>
    <t>LLAVES AJUSTABLES</t>
  </si>
  <si>
    <t xml:space="preserve">EVOL0146       </t>
  </si>
  <si>
    <t xml:space="preserve">LLAVE AJUSTABLE 8" FOSFATIZADA          </t>
  </si>
  <si>
    <t xml:space="preserve">LLAVE AJUSTABLE   6 metz INDUSTRIAL     </t>
  </si>
  <si>
    <t xml:space="preserve">LLAVE AJUSTABLE   8 metz INDUSTRIAL     </t>
  </si>
  <si>
    <t xml:space="preserve">LLAVE AJUSTABLE 10 metz INDUSTRIAL      </t>
  </si>
  <si>
    <t xml:space="preserve">LLAVE AJUSTABLE 12  metz INDUSTRIAL     </t>
  </si>
  <si>
    <t xml:space="preserve">LLAVE AJUSTABLE 10"                     </t>
  </si>
  <si>
    <t>LLAVES ALLEN</t>
  </si>
  <si>
    <t xml:space="preserve">SET LLAVES X8 BOLSILLO ALLEN            </t>
  </si>
  <si>
    <t xml:space="preserve">EVOL0246       </t>
  </si>
  <si>
    <t xml:space="preserve">LLAVES ALLEN LARGAS MILIMETRICAS 9 PZAS </t>
  </si>
  <si>
    <t>LLAVES COMBINADAS</t>
  </si>
  <si>
    <t xml:space="preserve">MYR1910        </t>
  </si>
  <si>
    <t xml:space="preserve">SET LLAVES COMBINADAS 8 P               </t>
  </si>
  <si>
    <t xml:space="preserve">LLAVE COMBINADA  6MM.                   </t>
  </si>
  <si>
    <t xml:space="preserve">LLAVE COMBINADA  7MM.                   </t>
  </si>
  <si>
    <t xml:space="preserve">LLAVE COMBINADA  8MM.                   </t>
  </si>
  <si>
    <t xml:space="preserve">LLAVE COMBINADA  9MM.                   </t>
  </si>
  <si>
    <t xml:space="preserve">LLAVE COMBINADA 10MM.                   </t>
  </si>
  <si>
    <t xml:space="preserve">LLAVE COMBINADA 11MM.                   </t>
  </si>
  <si>
    <t xml:space="preserve">LLAVE COMBINADA 12MM.                   </t>
  </si>
  <si>
    <t xml:space="preserve">LLAVE COMBINADA 13MM.                   </t>
  </si>
  <si>
    <t xml:space="preserve">LLAVE COMBINADA 14MM.                   </t>
  </si>
  <si>
    <t xml:space="preserve">LLAVE COMBINADA 15MM.                   </t>
  </si>
  <si>
    <t xml:space="preserve">LLAVE COMBINADA 16MM.                   </t>
  </si>
  <si>
    <t xml:space="preserve">LLAVE COMBINADA 17MM.                   </t>
  </si>
  <si>
    <t xml:space="preserve">LLAVE COMBINADA 18MM.                   </t>
  </si>
  <si>
    <t xml:space="preserve">LLAVE COMBINADA 19MM                    </t>
  </si>
  <si>
    <t xml:space="preserve">LLAVE   COMBINADA   RHEIN   1/4         </t>
  </si>
  <si>
    <t xml:space="preserve">LLAVE   COMBINADA   RHEIN   5/16        </t>
  </si>
  <si>
    <t xml:space="preserve">LLAVE   COMBINADA   RHEIN  3/8          </t>
  </si>
  <si>
    <t xml:space="preserve">LLAVE   COMBINADA   RHEIN  7/16         </t>
  </si>
  <si>
    <t xml:space="preserve">LLAVE  COMBINADA   RHEIN   1/2          </t>
  </si>
  <si>
    <t xml:space="preserve">LLAVE  COMBINADA   RHEIN   9/16         </t>
  </si>
  <si>
    <t xml:space="preserve">LLAVE  COMBINADA   RHEIN  5/8           </t>
  </si>
  <si>
    <t xml:space="preserve">LLAVE  COMBINADA  RHEIN   11/16         </t>
  </si>
  <si>
    <t xml:space="preserve">LLAVE  COMBINADA  RHEIN   3/4           </t>
  </si>
  <si>
    <t xml:space="preserve">LLAVE COMBINADA   RHEIN   13/16         </t>
  </si>
  <si>
    <t xml:space="preserve">LLAVE COMBINADA   RHEIN   7/8           </t>
  </si>
  <si>
    <t xml:space="preserve">LLAVE COMBINADA  RHEIN   1              </t>
  </si>
  <si>
    <t xml:space="preserve">LLAVES T </t>
  </si>
  <si>
    <t xml:space="preserve">MYR5808        </t>
  </si>
  <si>
    <t xml:space="preserve">LLAVE T ESTÁNDAR 8mm                    </t>
  </si>
  <si>
    <t xml:space="preserve">LLAVE T STANDAR  5mm rhein              </t>
  </si>
  <si>
    <t xml:space="preserve">LLAVE T STANDAR  6mm rhein              </t>
  </si>
  <si>
    <t xml:space="preserve">LLAVE T STANDAR  7mm rhein              </t>
  </si>
  <si>
    <t xml:space="preserve">LLAVE T STANDAR  9mm rhein              </t>
  </si>
  <si>
    <t xml:space="preserve">LLAVE T STANDAR 10mm rhein              </t>
  </si>
  <si>
    <t xml:space="preserve">LLAVE T STANDAR 11mm rhein              </t>
  </si>
  <si>
    <t xml:space="preserve">LLAVE T STANDAR 12mm rhein              </t>
  </si>
  <si>
    <t xml:space="preserve">LLAVE T STANDAR 13mm rhein              </t>
  </si>
  <si>
    <t xml:space="preserve">LLAVE T STANDAR 14mm rhein              </t>
  </si>
  <si>
    <t>LLAVES THORX</t>
  </si>
  <si>
    <t xml:space="preserve">EVOL1484       </t>
  </si>
  <si>
    <t xml:space="preserve">LLAVES TORX SERIE LARGA JUEGO 9 PZAS    </t>
  </si>
  <si>
    <t>MARTILLOS</t>
  </si>
  <si>
    <t xml:space="preserve">MARTILLO MECANICO 200 Grs               </t>
  </si>
  <si>
    <t xml:space="preserve">EVOL0022       </t>
  </si>
  <si>
    <t xml:space="preserve">MARTILLO CARPINTERO N°20 200Grs         </t>
  </si>
  <si>
    <t xml:space="preserve">EL ROBLE       </t>
  </si>
  <si>
    <t xml:space="preserve">MARTILLO CARPINTERO N°16 100Grs         </t>
  </si>
  <si>
    <t xml:space="preserve">MARTILLO CARPINTERO N°18 150Grs         </t>
  </si>
  <si>
    <t xml:space="preserve">EXPLOIT        </t>
  </si>
  <si>
    <t xml:space="preserve">MARTILLO GALPONERO ECONOMICO            </t>
  </si>
  <si>
    <t xml:space="preserve">EVOL0208       </t>
  </si>
  <si>
    <t xml:space="preserve">MARTILLO GALPONERO M/ FIBRA VIDRIO      </t>
  </si>
  <si>
    <t>MAZAS</t>
  </si>
  <si>
    <t xml:space="preserve">MAZA  1000 g.                           </t>
  </si>
  <si>
    <t xml:space="preserve">MAZA 1500 g.                            </t>
  </si>
  <si>
    <t>PINZAS</t>
  </si>
  <si>
    <t xml:space="preserve">PINZA  MULTIPLE PARA SEEGER EN BLISTER  </t>
  </si>
  <si>
    <t xml:space="preserve">PINZA DE FUERZA 10" BOCA DE PERRO       </t>
  </si>
  <si>
    <t xml:space="preserve">PINZA UNIVERSAL 4,5"                    </t>
  </si>
  <si>
    <t xml:space="preserve">EVOL0003       </t>
  </si>
  <si>
    <t xml:space="preserve">PINZA UNIVERSAL 7" SATINADA             </t>
  </si>
  <si>
    <t xml:space="preserve">PINZA PICO DE LORO KNIPEX 10"           </t>
  </si>
  <si>
    <t>PICO DE LORO metz A CREMALLERA Industria</t>
  </si>
  <si>
    <t xml:space="preserve">PICO DE LORO metz KNIPEX 10 Industrial  </t>
  </si>
  <si>
    <t xml:space="preserve">PICO DE LORO metz KNIPEX 12 Industrial  </t>
  </si>
  <si>
    <t>PINZA ROSARIO ARTESANO metz 6  INDUSTRIA</t>
  </si>
  <si>
    <t xml:space="preserve">PINZA UNIVERSAL metz 6  INDUSTRIAL      </t>
  </si>
  <si>
    <t xml:space="preserve">PINZA UNIVERSAL metz 7  INDUSTRIAL      </t>
  </si>
  <si>
    <t xml:space="preserve">PINZA UNIVERSAL metz 8  INDUSTRIAL      </t>
  </si>
  <si>
    <t xml:space="preserve">PINZA EXPLOIT ROSARIO ARTESANO  8       </t>
  </si>
  <si>
    <t xml:space="preserve">SARGENTO 15cm                           </t>
  </si>
  <si>
    <t xml:space="preserve">SARGENTO 20cm                           </t>
  </si>
  <si>
    <t xml:space="preserve">PACK 8 BROCHES 2"                       </t>
  </si>
  <si>
    <t xml:space="preserve">PACK 4  BROCHES 4"                      </t>
  </si>
  <si>
    <t xml:space="preserve">SARGENTO 8" CON TRABA A PINZA           </t>
  </si>
  <si>
    <t xml:space="preserve">SARGENTO 12" CON TRABA PINZA            </t>
  </si>
  <si>
    <t>REMACHADORAS</t>
  </si>
  <si>
    <t xml:space="preserve">KLEBBER        </t>
  </si>
  <si>
    <t xml:space="preserve">REMACHADORA INDUSTRIAL DE FUNDICION     </t>
  </si>
  <si>
    <t xml:space="preserve">EVOL4350       </t>
  </si>
  <si>
    <t xml:space="preserve">REMACHADORA 10" CUERPO FUNDICION        </t>
  </si>
  <si>
    <t>SERRUCHOS</t>
  </si>
  <si>
    <t xml:space="preserve">Serrucho Carpintero de 30 Cabo Plastico </t>
  </si>
  <si>
    <t xml:space="preserve">Serrucho Carpintero de 40 Cabo Plastico </t>
  </si>
  <si>
    <t xml:space="preserve">Serrucho Carpintero de 50 Cabo Plastico </t>
  </si>
  <si>
    <t xml:space="preserve">Serrucho Costilla de 35 Cabo Plastico   </t>
  </si>
  <si>
    <t xml:space="preserve">Serrucho para Yeso/Durlock 15cm         </t>
  </si>
  <si>
    <t xml:space="preserve">SERRUCHO CABO PLASTICO CORTA RETAK      </t>
  </si>
  <si>
    <t>SIERRAS</t>
  </si>
  <si>
    <t xml:space="preserve">EVOL0017       </t>
  </si>
  <si>
    <t xml:space="preserve">ARCO DE SIERRA CROMADO PUÑO ANATOMICO   </t>
  </si>
  <si>
    <t xml:space="preserve">EVOL0025       </t>
  </si>
  <si>
    <t xml:space="preserve">ARCO SIERRA JUNIOR C/HOJA               </t>
  </si>
  <si>
    <t xml:space="preserve">               SINPAR</t>
  </si>
  <si>
    <t xml:space="preserve">HOJA DE SIERRA  JUNIOR (PACK 10 HOJAS)  </t>
  </si>
  <si>
    <t xml:space="preserve">SINPAR         </t>
  </si>
  <si>
    <t>HOJA DE SIERRA  ACERO RAPIDO  18 DIENTES</t>
  </si>
  <si>
    <t>HOJA DE SIERRA  ACERO RAPIDO  24 DIENTES</t>
  </si>
  <si>
    <t>HOJA DE SIERRA  ACERO RAPIDO  32 DIENTES</t>
  </si>
  <si>
    <t xml:space="preserve">HOJA DE SIERRA  BIMETAL 18 DIENTES      </t>
  </si>
  <si>
    <t xml:space="preserve">HOJA DE SIERRA  BIMETAL 24 DIENTES      </t>
  </si>
  <si>
    <t xml:space="preserve">HOJA DE SIERRA  BIMETAL 32 DIENTES      </t>
  </si>
  <si>
    <t>TENAZAS</t>
  </si>
  <si>
    <t>TENAZA metz ARMADOR   9 (1/2 corte) indu</t>
  </si>
  <si>
    <t>TENAZA metz ARMADOR 10 (1/2 corte) indus</t>
  </si>
  <si>
    <t>TENAZA metz ARMADOR 12 (1/2 corte) indus</t>
  </si>
  <si>
    <t xml:space="preserve">TENAZA metz CARPINTERO 6 industrial     </t>
  </si>
  <si>
    <t xml:space="preserve">TENAZA metz CARPINTERO 7 industrial     </t>
  </si>
  <si>
    <t xml:space="preserve">TENAZA metz CARPINTERO 8 industrial     </t>
  </si>
  <si>
    <t>JARIDNERIA</t>
  </si>
  <si>
    <t>REGADORES</t>
  </si>
  <si>
    <t xml:space="preserve">SAPITO REGADOR                          </t>
  </si>
  <si>
    <t xml:space="preserve">PISTOLA RIEGO 4 FUNCIONES               </t>
  </si>
  <si>
    <t xml:space="preserve">PICO PARA MANGUERA ACOPLE RAPIDO        </t>
  </si>
  <si>
    <t xml:space="preserve">EL ABUELO      </t>
  </si>
  <si>
    <t>PISTOLA ROCIADOR  EL ABUELO 5 POSICIONES</t>
  </si>
  <si>
    <t xml:space="preserve">PISTOLA  7  FUNCIONES                   </t>
  </si>
  <si>
    <t>VARIOS</t>
  </si>
  <si>
    <t xml:space="preserve">PULVERIZADOR BOMBA PRESURIZADORA R28mm  </t>
  </si>
  <si>
    <t xml:space="preserve">PISTOLA PULVERIZ REGULABLE R28mm        </t>
  </si>
  <si>
    <t xml:space="preserve">RUMAR          </t>
  </si>
  <si>
    <t xml:space="preserve">ENROLLADOR PLASTICO PARA PARED RUMAR    </t>
  </si>
  <si>
    <t xml:space="preserve">SC             </t>
  </si>
  <si>
    <t>CARRETEL MANGUERA METALICO  PARA PARED S</t>
  </si>
  <si>
    <t xml:space="preserve">GARDEN         </t>
  </si>
  <si>
    <t xml:space="preserve">TANZA BOBINA 1,5 mm REDONDA 450 mts     </t>
  </si>
  <si>
    <t>CORTE</t>
  </si>
  <si>
    <t xml:space="preserve">ARCO SIERRA MONTARAZ 61 cm              </t>
  </si>
  <si>
    <t xml:space="preserve">REPUESTO SIERRA MONTARAZ 53,3 cm        </t>
  </si>
  <si>
    <t xml:space="preserve">REPUESTO SIERRA MONTARAZ 61 cm          </t>
  </si>
  <si>
    <t xml:space="preserve">EVOL1422       </t>
  </si>
  <si>
    <t xml:space="preserve">MACHETE DE 22" MANGO PLASTICO           </t>
  </si>
  <si>
    <t xml:space="preserve">Machete cabo plastico de 50cm           </t>
  </si>
  <si>
    <t xml:space="preserve">EVOL3650       </t>
  </si>
  <si>
    <t xml:space="preserve">SERRUCHO DE PODA CURVO 12" CABO MADERA  </t>
  </si>
  <si>
    <t xml:space="preserve">EVOL0190       </t>
  </si>
  <si>
    <t xml:space="preserve">TIJERA CERCO 14"                        </t>
  </si>
  <si>
    <t>HERRAMIENTAS DE JARDIN</t>
  </si>
  <si>
    <t xml:space="preserve">ZAPA CON RASTRILLO 9"  M/MADERA Y GOMA  </t>
  </si>
  <si>
    <t xml:space="preserve">EVOL0191       </t>
  </si>
  <si>
    <t xml:space="preserve">SET HERRAMIENTAS JARDIN 3 PZAS          </t>
  </si>
  <si>
    <t xml:space="preserve">ESCARDILLO C/CABO CORAZON /PUA          </t>
  </si>
  <si>
    <t xml:space="preserve">ESCARDILLO SACA YUYOS                   </t>
  </si>
  <si>
    <t xml:space="preserve">RASTRILLO SIN RIENDA  14 DIENTES S/CABO </t>
  </si>
  <si>
    <t xml:space="preserve">EVOL1193       </t>
  </si>
  <si>
    <t xml:space="preserve">PALITA TRANSPLANTE ANGOSTA              </t>
  </si>
  <si>
    <t xml:space="preserve">ACOPLE RAPIDO MACHO 1/2"                </t>
  </si>
  <si>
    <t xml:space="preserve">ACOPLE RAPIDO HEMBRA 1/2"               </t>
  </si>
  <si>
    <t xml:space="preserve">ACOPLE RAPIDO HEMBRA 1/2                </t>
  </si>
  <si>
    <t>LIJAS</t>
  </si>
  <si>
    <t>AL AGUA</t>
  </si>
  <si>
    <t xml:space="preserve">DOBLE A        </t>
  </si>
  <si>
    <t xml:space="preserve">LIJA AL AGUA Nº  60  DOBLE A            </t>
  </si>
  <si>
    <t xml:space="preserve">LIJA AL AGUA Nº 150 DOBLE A             </t>
  </si>
  <si>
    <t xml:space="preserve">LIJA AL AGUA Nº 180 DOBLE A             </t>
  </si>
  <si>
    <t xml:space="preserve">LIJA AL AGUA Nº 220 DOBLE A             </t>
  </si>
  <si>
    <t xml:space="preserve">LIJA AL AGUA Nº 240  DOBLE A            </t>
  </si>
  <si>
    <t xml:space="preserve">LIJA AL AGUA Nº 280 DOBLE A             </t>
  </si>
  <si>
    <t xml:space="preserve">LIJA AL AGUA Nº 320 DOBLE A             </t>
  </si>
  <si>
    <t xml:space="preserve">LIJA AL AGUA Nº 360 DOBLE A             </t>
  </si>
  <si>
    <t xml:space="preserve">LIJA AL AGUA Nº 500 DOBLE A             </t>
  </si>
  <si>
    <t xml:space="preserve">LIJA AL AGUA Nº 600 DOBLE A             </t>
  </si>
  <si>
    <t xml:space="preserve">LIJA AL AGUA Nº1000 DOBLE A             </t>
  </si>
  <si>
    <t xml:space="preserve">LIJA AL AGUA Nº1500 DOBLE A             </t>
  </si>
  <si>
    <t xml:space="preserve">LIJA AL AGUA  Koln  grano   60 15u      </t>
  </si>
  <si>
    <t xml:space="preserve">LIJA AL AGUA  Koln  grano   80 15u      </t>
  </si>
  <si>
    <t xml:space="preserve">LIJA AL AGUA  Koln  grano  100 15u      </t>
  </si>
  <si>
    <t xml:space="preserve">LIJA AL AGUA  Koln  grano  120 15u      </t>
  </si>
  <si>
    <t xml:space="preserve">LIJA AL AGUA  Koln  grano  150 15u      </t>
  </si>
  <si>
    <t xml:space="preserve">LIJA AL AGUA  Koln  grano  180 15u      </t>
  </si>
  <si>
    <t xml:space="preserve">LIJA AL AGUA  Koln  grano  220 15u      </t>
  </si>
  <si>
    <t xml:space="preserve">LIJA AL AGUA  Koln  grano  240 15u      </t>
  </si>
  <si>
    <t xml:space="preserve">LIJA AL AGUA  Koln  grano  280 15u      </t>
  </si>
  <si>
    <t xml:space="preserve">LIJA AL AGUA  Koln  grano  320 15u      </t>
  </si>
  <si>
    <t xml:space="preserve">LIJA AL AGUA  Koln  grano  360 15u      </t>
  </si>
  <si>
    <t xml:space="preserve">LIJA AL AGUA  Koln  grano  400 15u      </t>
  </si>
  <si>
    <t xml:space="preserve">LIJA AL AGUA  Koln  grano  500 15u      </t>
  </si>
  <si>
    <t xml:space="preserve">LIJA AL AGUA  Koln  grano  600 15u      </t>
  </si>
  <si>
    <t xml:space="preserve">LIJA AL AGUA  Koln  grano 1000 15u      </t>
  </si>
  <si>
    <t xml:space="preserve">LIJA AL AGUA  Koln  grano 1200 15u      </t>
  </si>
  <si>
    <t xml:space="preserve">LIJA AL AGUA  Koln  grano 1500 15u      </t>
  </si>
  <si>
    <t xml:space="preserve">ABRADUR        </t>
  </si>
  <si>
    <t xml:space="preserve">LIJA PROF AL AGUA GRANO 80 (15 HOJAS)   </t>
  </si>
  <si>
    <t xml:space="preserve">LIJA PROF AL AGUA GRANO 100 (15 HOJAS)  </t>
  </si>
  <si>
    <t xml:space="preserve">LIJA PROF AL AGUA GRANO 120 (15 HOJAS)  </t>
  </si>
  <si>
    <t xml:space="preserve">LIJA PROF AL AGUA GRANO 150 (15 HOJAS)  </t>
  </si>
  <si>
    <t xml:space="preserve">LIJA PROF AL AGUA GRANO 180 (15 HOJAS)  </t>
  </si>
  <si>
    <t xml:space="preserve">LIJA PROF AL AGUA GRANO 220 (15 HOJAS)  </t>
  </si>
  <si>
    <t>ANTIEMPASTE Y EN SECO</t>
  </si>
  <si>
    <t xml:space="preserve">LIJA NO PAST 100 DOBLE A                </t>
  </si>
  <si>
    <t xml:space="preserve">LIJA NO PAST 120 DOBLE A                </t>
  </si>
  <si>
    <t xml:space="preserve">LIJA NO PAST 150 DOBLE A                </t>
  </si>
  <si>
    <t>LIJA ANTIEMPASTE GRANO 80 (SOBRE 15 HOJA</t>
  </si>
  <si>
    <t>LIJA ANTIEMPASTE GRANO 100 (SOBRE 15 HOJ</t>
  </si>
  <si>
    <t>LIJA ANTIEMPASTE GRANO 120 (SOBRE 15 HOJ</t>
  </si>
  <si>
    <t>LIJA ANTIEMPASTE GRANO 150 (SOBRE 15 HOJ</t>
  </si>
  <si>
    <t>LIJA ANTIEMPASTE GRANO 180 (SOBRE 15 HOJ</t>
  </si>
  <si>
    <t>LIJA ANTIEMPASTE GRANO 220 (SOBRE 15 HOJ</t>
  </si>
  <si>
    <t>LIJA PARA CONST SECO GRANO 80 (15 HOJAS)</t>
  </si>
  <si>
    <t>LIJA PARA CONST SECO GRANO 100 (15 HOJAS</t>
  </si>
  <si>
    <t>LIJA PARA CONST SECO GRANO 120 (15 HOJAS</t>
  </si>
  <si>
    <t>LIJA PARA CONST SECO GRANO 150 (15 HOJAS</t>
  </si>
  <si>
    <t>LIJA PARA CONST SECO GRANO 180 (15 HOJAS</t>
  </si>
  <si>
    <t>LIJA PARA CONST SECO GRANO 220 (15 HOJAS</t>
  </si>
  <si>
    <t>MADERA</t>
  </si>
  <si>
    <t xml:space="preserve">LIJA MADERA    40 DOBLE A               </t>
  </si>
  <si>
    <t xml:space="preserve">LIJA MADERA    60 DOBLE A               </t>
  </si>
  <si>
    <t xml:space="preserve">LIJA MADERA   100 DOBLE A               </t>
  </si>
  <si>
    <t xml:space="preserve">LIJA MADERA   150 DOBLE A               </t>
  </si>
  <si>
    <t xml:space="preserve">LIJA MADERA  Koln  grano  40  15u       </t>
  </si>
  <si>
    <t xml:space="preserve">LIJA MADERA  Koln  grano  50  15u       </t>
  </si>
  <si>
    <t xml:space="preserve">LIJA MADERA  Koln  grano  60  15u       </t>
  </si>
  <si>
    <t xml:space="preserve">LIJA MADERA  Koln  grano  80 15u        </t>
  </si>
  <si>
    <t xml:space="preserve">LIJA MADERA  Koln  grano 100 15u        </t>
  </si>
  <si>
    <t xml:space="preserve">LIJA MADERA  Koln  grano 120 15u        </t>
  </si>
  <si>
    <t xml:space="preserve">LIJA MADERA  Koln  grano 150 15u        </t>
  </si>
  <si>
    <t xml:space="preserve">LIJA MADERA  Koln  grano 180 15u        </t>
  </si>
  <si>
    <t xml:space="preserve">LIJA MADERA  Koln  grano 220 15u        </t>
  </si>
  <si>
    <t>LIJA MULTIUSO MADERAS GRANO 60 (15 HOJAS</t>
  </si>
  <si>
    <t>LIJA MULTIUSO MADERAS GRANO 80 (15 HOJAS</t>
  </si>
  <si>
    <t>LIJA MULTIUSO MADERAS GRANO 100 (15 HOJA</t>
  </si>
  <si>
    <t>LIJA MULTIUSO MADERAS GRANO 120 (15 HOJA</t>
  </si>
  <si>
    <t>LIJA MULTIUSO MADERAS GRANO 150 (15 HOJA</t>
  </si>
  <si>
    <t>LIJA MULTIUSO MADERAS GRANO 180 (15 HOJA</t>
  </si>
  <si>
    <t>LIJA MULTIUSO MADERAS GRANO 220 (15 HOJA</t>
  </si>
  <si>
    <t>TELA ESMERIL</t>
  </si>
  <si>
    <t xml:space="preserve">TELA ESMERIL  Koln  grano  40  10u      </t>
  </si>
  <si>
    <t xml:space="preserve">TELA ESMERIL  Koln  grano  50  10u      </t>
  </si>
  <si>
    <t xml:space="preserve">TELA ESMERIL  Koln  grano  60  10u      </t>
  </si>
  <si>
    <t xml:space="preserve">TELA ESMERIL  Koln  grano  80 10u       </t>
  </si>
  <si>
    <t xml:space="preserve">TELA ESMERIL  Koln  grano 100 10u       </t>
  </si>
  <si>
    <t xml:space="preserve">TELA ESMERIL  Koln  grano 120 10u       </t>
  </si>
  <si>
    <t xml:space="preserve">TELA ESMERIL  Koln  grano 150 10u       </t>
  </si>
  <si>
    <t xml:space="preserve">TELA ESMERIL  Koln  grano 180 10u       </t>
  </si>
  <si>
    <t xml:space="preserve">TELA ESMERIL  Koln  grano 220 10u       </t>
  </si>
  <si>
    <t>LLANAS</t>
  </si>
  <si>
    <t>METALICAS</t>
  </si>
  <si>
    <t xml:space="preserve">Llana Flexible de 12x25                 </t>
  </si>
  <si>
    <t xml:space="preserve">Llana Flexible de 12x30                 </t>
  </si>
  <si>
    <t xml:space="preserve">Llana Dura de 12x25                     </t>
  </si>
  <si>
    <t xml:space="preserve">Llana Dura de 12x30                     </t>
  </si>
  <si>
    <t xml:space="preserve">Llana Dentada de 30cm de 4x4            </t>
  </si>
  <si>
    <t xml:space="preserve">Llana Dentada de 30cm de 8x8            </t>
  </si>
  <si>
    <t xml:space="preserve">Llana Dentada de 30cm de 10x10          </t>
  </si>
  <si>
    <t xml:space="preserve">Llana Dentada de 30cm de 12x12          </t>
  </si>
  <si>
    <t xml:space="preserve">Llana Medio Punto                       </t>
  </si>
  <si>
    <t>PLASTICAS</t>
  </si>
  <si>
    <t xml:space="preserve">NOVA           </t>
  </si>
  <si>
    <t xml:space="preserve">LLANA YESERO 150 X 250 mm               </t>
  </si>
  <si>
    <t>LUBRICANTES</t>
  </si>
  <si>
    <t xml:space="preserve">GRAFITO EN POLVO 50Gr                   </t>
  </si>
  <si>
    <t xml:space="preserve">ACEITERA MULTIUSO 100 cc                </t>
  </si>
  <si>
    <t xml:space="preserve">ACEITES </t>
  </si>
  <si>
    <t xml:space="preserve">LUBRICANTE AEROSOL CON TEFLON 225 cc    </t>
  </si>
  <si>
    <t xml:space="preserve">LUBRICANTE AEROSOL CON TEFLON 440 cc    </t>
  </si>
  <si>
    <t>GRASAS</t>
  </si>
  <si>
    <t xml:space="preserve">GRASA DE LITIO 100 Gr                   </t>
  </si>
  <si>
    <t xml:space="preserve">GRASA DE LITIO 250 Gr                   </t>
  </si>
  <si>
    <t xml:space="preserve">GRASA DE LITIO 450 Gr                   </t>
  </si>
  <si>
    <t xml:space="preserve">GRASA DE LITIO 900 Gr                   </t>
  </si>
  <si>
    <t xml:space="preserve">GRASA GRAFITADA 100 Gr                  </t>
  </si>
  <si>
    <t xml:space="preserve">GRASA GRAFITADA 250 Gr                  </t>
  </si>
  <si>
    <t xml:space="preserve">GRASA AMARILLA 100 Gr                   </t>
  </si>
  <si>
    <t xml:space="preserve">GRASA AMARILLA 250 Gr                   </t>
  </si>
  <si>
    <t xml:space="preserve">GRASA AMARILLA 450 Gr                   </t>
  </si>
  <si>
    <t xml:space="preserve">GRASA RODAMIENTO (VERDE) 100Gr          </t>
  </si>
  <si>
    <t xml:space="preserve">GRASA RODAMIENTO (VERDE) 250Gr          </t>
  </si>
  <si>
    <t xml:space="preserve">ACEITODO       </t>
  </si>
  <si>
    <t xml:space="preserve">GRASA DE LITIO 1000 Gr                  </t>
  </si>
  <si>
    <t xml:space="preserve">GRASA GRAFITADA 500 Gr                  </t>
  </si>
  <si>
    <t xml:space="preserve">GRASA GRAFITADA 1000 Gr                 </t>
  </si>
  <si>
    <t xml:space="preserve">GRASA AMARILLO 500 Gr                   </t>
  </si>
  <si>
    <t xml:space="preserve">GRASA AMARILLA 1000 Gr                  </t>
  </si>
  <si>
    <t>MECHAS</t>
  </si>
  <si>
    <t>ACERO RAPIDO</t>
  </si>
  <si>
    <t xml:space="preserve">ESSAMET        </t>
  </si>
  <si>
    <t xml:space="preserve">MECHA ACERO RAPIDO essamet  1,00mm      </t>
  </si>
  <si>
    <t xml:space="preserve">MECHA ACERO RAPIDO essamet  1,25mm      </t>
  </si>
  <si>
    <t xml:space="preserve">MECHA ACERO RAPIDO essamet  1,50mm      </t>
  </si>
  <si>
    <t xml:space="preserve">MECHA ACERO RAPIDO essamet  1,75mm      </t>
  </si>
  <si>
    <t xml:space="preserve">MECHA ACERO RAPIDO essamet  2,00mm      </t>
  </si>
  <si>
    <t xml:space="preserve">MECHA ACERO RAPIDO essamet  2,25mm      </t>
  </si>
  <si>
    <t xml:space="preserve">MECHA ACERO RAPIDO essamet  2,50mm      </t>
  </si>
  <si>
    <t xml:space="preserve">MECHA ACERO RAPIDO essamet  2,75mm      </t>
  </si>
  <si>
    <t xml:space="preserve">MECHA ACERO RAPIDO essamet  3,00mm      </t>
  </si>
  <si>
    <t xml:space="preserve">MECHA ACERO RAPIDO essamet  3,25mm      </t>
  </si>
  <si>
    <t xml:space="preserve">MECHA ACERO RAPIDO essamet  3,50mm      </t>
  </si>
  <si>
    <t xml:space="preserve">MECHA ACERO RAPIDO essamet  3,75mm      </t>
  </si>
  <si>
    <t xml:space="preserve">MECHA ACERO RAPIDO essamet  4,00mm      </t>
  </si>
  <si>
    <t xml:space="preserve">MECHA ACERO RAPIDO essamet  4,25mm      </t>
  </si>
  <si>
    <t xml:space="preserve">MECHA ACERO RAPIDO essamet  4,50mm      </t>
  </si>
  <si>
    <t xml:space="preserve">MECHA ACERO RAPIDO essamet  4,75mm      </t>
  </si>
  <si>
    <t xml:space="preserve">MECHA ACERO RAPIDO essamet  5,00mm      </t>
  </si>
  <si>
    <t xml:space="preserve">MECHA ACERO RAPIDO essamet  5,25mm      </t>
  </si>
  <si>
    <t xml:space="preserve">MECHA ACERO RAPIDO essamet  5,50mm      </t>
  </si>
  <si>
    <t xml:space="preserve">MECHA ACERO RAPIDO essamet  5,75mm      </t>
  </si>
  <si>
    <t xml:space="preserve">MECHA ACERO RAPIDO essamet  6,00mm      </t>
  </si>
  <si>
    <t xml:space="preserve">MECHA ACERO RAPIDO essamet  6,25mm      </t>
  </si>
  <si>
    <t xml:space="preserve">MECHA ACERO RAPIDO essamet  6,50mm      </t>
  </si>
  <si>
    <t xml:space="preserve">MECHA ACERO RAPIDO essamet  6,75mm      </t>
  </si>
  <si>
    <t xml:space="preserve">MECHA ACERO RAPIDO essamet  7,00mm      </t>
  </si>
  <si>
    <t xml:space="preserve">MECHA ACERO RAPIDO essamet  7,25mm      </t>
  </si>
  <si>
    <t xml:space="preserve">MECHA ACERO RAPIDO essamet  7,50mm      </t>
  </si>
  <si>
    <t xml:space="preserve">MECHA ACERO RAPIDO essamet  7,75mm      </t>
  </si>
  <si>
    <t xml:space="preserve">MECHA ACERO RAPIDO essamet  8,00mm      </t>
  </si>
  <si>
    <t xml:space="preserve">MECHA ACERO RAPIDO essamet  8,25mm      </t>
  </si>
  <si>
    <t xml:space="preserve">MECHA ACERO RAPIDO essamet  8,50mm      </t>
  </si>
  <si>
    <t xml:space="preserve">MECHA ACERO RAPIDO essamet  8,75mm      </t>
  </si>
  <si>
    <t xml:space="preserve">MECHA ACERO RAPIDO essamet  9,00mm      </t>
  </si>
  <si>
    <t xml:space="preserve">MECHA ACERO RAPIDO essamet  9,25mm      </t>
  </si>
  <si>
    <t xml:space="preserve">MECHA ACERO RAPIDO essamet  9,50mm      </t>
  </si>
  <si>
    <t xml:space="preserve">MECHA ACERO RAPIDO essamet  9,75mm      </t>
  </si>
  <si>
    <t xml:space="preserve">MECHA ACERO RAPIDO essamet 10,00mm      </t>
  </si>
  <si>
    <t xml:space="preserve">MECHA ACERO RAPIDO essamet 10,25mm      </t>
  </si>
  <si>
    <t xml:space="preserve">MECHA ACERO RAPIDO essamet 10,50mm      </t>
  </si>
  <si>
    <t xml:space="preserve">MECHA ACERO RAPIDO essamet 10,75mm      </t>
  </si>
  <si>
    <t xml:space="preserve">MECHA ACERO RAPIDO essamet 11,00mm      </t>
  </si>
  <si>
    <t xml:space="preserve">MECHA ACERO RAPIDO essamet 11,25mm      </t>
  </si>
  <si>
    <t xml:space="preserve">MECHA ACERO RAPIDO essamet 11,50mm      </t>
  </si>
  <si>
    <t xml:space="preserve">MECHA ACERO RAPIDO essamet 11,75mm      </t>
  </si>
  <si>
    <t xml:space="preserve">MECHA ACERO RAPIDO essamet 12,00mm      </t>
  </si>
  <si>
    <t xml:space="preserve">MECHA ACERO RAPIDO essamet 12,25mm      </t>
  </si>
  <si>
    <t xml:space="preserve">MECHA ACERO RAPIDO essamet 12,50mm      </t>
  </si>
  <si>
    <t xml:space="preserve">MECHA ACERO RAPIDO essamet 12,75mm      </t>
  </si>
  <si>
    <t xml:space="preserve">MECHA ACERO RAPIDO essamet 13,00mm      </t>
  </si>
  <si>
    <t>ESPECIALES</t>
  </si>
  <si>
    <t xml:space="preserve">MECHA ESCALONADA P/METAL 4 a 20 mm      </t>
  </si>
  <si>
    <t xml:space="preserve">MECHA ESCALONADA P/METAL 4 a 12 mm      </t>
  </si>
  <si>
    <t>WIDIA</t>
  </si>
  <si>
    <t xml:space="preserve">MECHA WIDIA essamet   6x400mm           </t>
  </si>
  <si>
    <t xml:space="preserve">MECHA WIDIA essamet   8x400mm           </t>
  </si>
  <si>
    <t xml:space="preserve">MECHA WIDIA essamet  10x400mm           </t>
  </si>
  <si>
    <t xml:space="preserve">MECHA WIDIA essamet  4mm                </t>
  </si>
  <si>
    <t xml:space="preserve">MECHA WIDIA essamet  5mm                </t>
  </si>
  <si>
    <t xml:space="preserve">MECHA WIDIA essamet  6mm                </t>
  </si>
  <si>
    <t xml:space="preserve">MECHA WIDIA essamet  8mm                </t>
  </si>
  <si>
    <t xml:space="preserve">MECHA WIDIA essamet 10mm                </t>
  </si>
  <si>
    <t xml:space="preserve">MECHA WIDIA essamet 12mm                </t>
  </si>
  <si>
    <t xml:space="preserve">MECHA WIDIA essamet 14mm                </t>
  </si>
  <si>
    <t xml:space="preserve">MECHA SDS PLUS essamet  5 x 110mm       </t>
  </si>
  <si>
    <t xml:space="preserve">MECHA SDS PLUS essamet  5 x 160mm       </t>
  </si>
  <si>
    <t xml:space="preserve">MECHA SDS PLUS essamet  6 x 110mm       </t>
  </si>
  <si>
    <t xml:space="preserve">MECHA SDS PLUS essamet  6 x 160mm       </t>
  </si>
  <si>
    <t xml:space="preserve">MECHA SDS PLUS essamet  8 x 110mm       </t>
  </si>
  <si>
    <t xml:space="preserve">MECHA SDS PLUS essamet  8 x 160mm       </t>
  </si>
  <si>
    <t xml:space="preserve">MECHA SDS PLUS essamet  8 x 210mm       </t>
  </si>
  <si>
    <t xml:space="preserve">MECHA SDS PLUS essamet  8 x 300mm       </t>
  </si>
  <si>
    <t xml:space="preserve">MECHA SDS PLUS essamet  8 x 460mm       </t>
  </si>
  <si>
    <t xml:space="preserve">MECHA SDS PLUS essamet 10 x 110mm       </t>
  </si>
  <si>
    <t xml:space="preserve">MECHA SDS PLUS essamet 10 x 160mm       </t>
  </si>
  <si>
    <t xml:space="preserve">MECHA SDS PLUS essamet 10 x 210mm       </t>
  </si>
  <si>
    <t xml:space="preserve">MECHA SDS PLUS essamet 10 x 350mm       </t>
  </si>
  <si>
    <t xml:space="preserve">MECHA SDS PLUS essamet 10 x 460mm       </t>
  </si>
  <si>
    <t xml:space="preserve">MECHA SDS PLUS essamet 12 x 160mm       </t>
  </si>
  <si>
    <t xml:space="preserve">MECHA SDS PLUS essamet 12 x 210mm       </t>
  </si>
  <si>
    <t xml:space="preserve">MECHA SDS PLUS essamet 12 x 350mm       </t>
  </si>
  <si>
    <t xml:space="preserve">MECHA SDS PLUS essamet 12 x 460mm       </t>
  </si>
  <si>
    <t xml:space="preserve">MECHA SDS PLUS essamet 14 x 160mm       </t>
  </si>
  <si>
    <t xml:space="preserve">MECHA SDS PLUS essamet 14 x 210mm       </t>
  </si>
  <si>
    <t>PALAS</t>
  </si>
  <si>
    <t xml:space="preserve">PALA POCERA CABO LARGO 120              </t>
  </si>
  <si>
    <t xml:space="preserve">PALA ANCHA CUBO ABIERTO EMP/MET         </t>
  </si>
  <si>
    <t xml:space="preserve">PALA PUNTEAR CUBO ABIERTO EMP/MET       </t>
  </si>
  <si>
    <t xml:space="preserve">PALA CORAZON CUBO ABIERTO EMP/MET       </t>
  </si>
  <si>
    <t xml:space="preserve">PALA POCERA CUBO ABIERTO EMP/MET        </t>
  </si>
  <si>
    <t xml:space="preserve">PALA CARBONERA CUBO ABIERTO EMP/MET     </t>
  </si>
  <si>
    <t xml:space="preserve">PALA CESPED CUBO ABIERTO EMP/MET        </t>
  </si>
  <si>
    <t>ACCESORIOS PARA PINTURA</t>
  </si>
  <si>
    <t xml:space="preserve">EXTENSOR ACERO EPOXI 2*1m               </t>
  </si>
  <si>
    <t xml:space="preserve">EXTENSOR ALUMINIO 2*1m LIVIANO          </t>
  </si>
  <si>
    <t xml:space="preserve">EXTENSOR ALUMINIO 2*1,5m LIVIANO        </t>
  </si>
  <si>
    <t xml:space="preserve">ESTOPA BLANCA 300 grs LIMPIEZA          </t>
  </si>
  <si>
    <t xml:space="preserve">PAÑO DE LUSTRE CHICO 4,5"               </t>
  </si>
  <si>
    <t xml:space="preserve">MANIJA DESTAPADORA (ABREBALDE)          </t>
  </si>
  <si>
    <t xml:space="preserve">COBERTOR PINTOR  3X3                    </t>
  </si>
  <si>
    <t xml:space="preserve">COBERTOR PINTOR  3X5                    </t>
  </si>
  <si>
    <t xml:space="preserve">PUNTERA RODILLO                         </t>
  </si>
  <si>
    <t>AEROSOLES</t>
  </si>
  <si>
    <t xml:space="preserve">KUWAIT         </t>
  </si>
  <si>
    <t xml:space="preserve">AEROSOL BARNIZ TRANSPARENTE 240CC       </t>
  </si>
  <si>
    <t xml:space="preserve">AEROSOL 3 EN 1 AMARILLO 240CC           </t>
  </si>
  <si>
    <t xml:space="preserve">AEROSOL 3 EN 1 AZUL 240CC               </t>
  </si>
  <si>
    <t xml:space="preserve">AEROSOL 3 EN 1 BLANCO MATE 240CC        </t>
  </si>
  <si>
    <t xml:space="preserve">AEROSOL 3 EN 1  BLANCO SATINADO 240CC   </t>
  </si>
  <si>
    <t xml:space="preserve">AEROSOL 3 EN 1 BLANCO BRILLANTE 240CC   </t>
  </si>
  <si>
    <t xml:space="preserve">AEROSOL 3 EN 1  ROJO BERMELLON 240CC    </t>
  </si>
  <si>
    <t xml:space="preserve">AEROSOL 3 EN 1 NARANJA 240CC            </t>
  </si>
  <si>
    <t xml:space="preserve">AEROSOL 3 EN 1 NEGRO BRILLANTE 240CC    </t>
  </si>
  <si>
    <t xml:space="preserve">AEROSOL 3 EN 1 NEGRO MATE 240CC         </t>
  </si>
  <si>
    <t xml:space="preserve">AEROSOL 3 EN 1 NEGRO SATINADO 240CC     </t>
  </si>
  <si>
    <t xml:space="preserve">AEROSOL 3 EN 1 GRIS 240CC               </t>
  </si>
  <si>
    <t xml:space="preserve">AEROSOL 3 EN 1 VERDE INGLES 240CC       </t>
  </si>
  <si>
    <t xml:space="preserve">AEROSOL 3 EN 1  ROJO VIVO               </t>
  </si>
  <si>
    <t xml:space="preserve">AEROSOL 3 EN 1  CELESTE                 </t>
  </si>
  <si>
    <t xml:space="preserve">AEROSOL 3 EN 1  VIOLETA                 </t>
  </si>
  <si>
    <t xml:space="preserve">AEROSOL 3 EN 1  AZUL TRAFUL             </t>
  </si>
  <si>
    <t xml:space="preserve">AEROSOL 3 EN 1  ROSA                    </t>
  </si>
  <si>
    <t xml:space="preserve">AEROSOL 3 EN 1  VERDE CLARO             </t>
  </si>
  <si>
    <t xml:space="preserve">AEROSOL 3 EN 1  GRIS ESPACIAL           </t>
  </si>
  <si>
    <t xml:space="preserve">AEROSOL 3 EN 1  AZULEJO                 </t>
  </si>
  <si>
    <t xml:space="preserve">AEROSOL 3 EN 1  AZUL MARINO             </t>
  </si>
  <si>
    <t xml:space="preserve">AEROSOL 3 EN 1  GRIS PERLA              </t>
  </si>
  <si>
    <t xml:space="preserve">AEROSOL 3 EN 1  BEIGE                   </t>
  </si>
  <si>
    <t xml:space="preserve">AEROSOL 3 EN 1  GRIS OSCURO             </t>
  </si>
  <si>
    <t xml:space="preserve">AEROSOL 3 EN 1  NEGRO ALTA TEMP         </t>
  </si>
  <si>
    <t xml:space="preserve">AEROSOL ANTIOXIDO 240CC                 </t>
  </si>
  <si>
    <t xml:space="preserve">AEROSOL 3 EN 1 FLUOR AMARILLO 240CC     </t>
  </si>
  <si>
    <t xml:space="preserve">AEROSOL 3 EN 1 FLUOR NARANJA 240CC      </t>
  </si>
  <si>
    <t xml:space="preserve">AEROSOL3 EN 1 FLUOR ROJO 240CC          </t>
  </si>
  <si>
    <t xml:space="preserve">AEROSOL 3 EN 1 FLUOR VERDE 240CC        </t>
  </si>
  <si>
    <t xml:space="preserve">AEROSOL METALIZADO AZUL                 </t>
  </si>
  <si>
    <t xml:space="preserve">AEROSOL METALIZADO ROJO                 </t>
  </si>
  <si>
    <t xml:space="preserve">AEROSOL METALIZADO VERDE                </t>
  </si>
  <si>
    <t xml:space="preserve">AEROSOL METALIZADO NEGRO                </t>
  </si>
  <si>
    <t xml:space="preserve">AEROSOL 3 EN 1 METALIZADO ORO 240CC     </t>
  </si>
  <si>
    <t xml:space="preserve">AEROSOL 3 EN 1 METALIZADO PLATA 240CC   </t>
  </si>
  <si>
    <t xml:space="preserve">AEROSOL 3 EN 1  METALIZADO COBRE        </t>
  </si>
  <si>
    <t xml:space="preserve">PINTURIC       </t>
  </si>
  <si>
    <t>BANDEJAS</t>
  </si>
  <si>
    <t xml:space="preserve">BANDEJA PLANA MINI                      </t>
  </si>
  <si>
    <t xml:space="preserve">BANDEJA PLANA GRANDE                    </t>
  </si>
  <si>
    <t xml:space="preserve">BANDEJA COLGANTE                        </t>
  </si>
  <si>
    <t xml:space="preserve">BANDEJA COLGANTE C/REJILLA              </t>
  </si>
  <si>
    <t>ENTONADORES</t>
  </si>
  <si>
    <t xml:space="preserve">ENTONADOR UNIVERSAL 120 cc AMARILLO     </t>
  </si>
  <si>
    <t xml:space="preserve">ENTONADOR UNIVERSAL 120 cc AZUL         </t>
  </si>
  <si>
    <t xml:space="preserve">ENTONADOR UNIVERSAL 120 cc BERMELLON    </t>
  </si>
  <si>
    <t xml:space="preserve">ENTONADOR UNIVERSAL 120 cc SIENA        </t>
  </si>
  <si>
    <t xml:space="preserve">ENTONADOR UNIVERSAL 120 cc CEDRO        </t>
  </si>
  <si>
    <t xml:space="preserve">ENTONADOR UNIVERSAL 120 cc OCRE         </t>
  </si>
  <si>
    <t xml:space="preserve">ENTONADOR UNIVERSAL 120 cc VERDE CLARO  </t>
  </si>
  <si>
    <t xml:space="preserve">ENTONADOR UNIVERSAL 120 cc VERDE OSCURO </t>
  </si>
  <si>
    <t xml:space="preserve">ENTONADOR UNIVERSAL 120 cc MARRON       </t>
  </si>
  <si>
    <t xml:space="preserve">ENTONADOR UNIVERSAL 120 cc VIOLETA      </t>
  </si>
  <si>
    <t xml:space="preserve">ENTONADOR UNIVERSAL 120 cc NARANJA      </t>
  </si>
  <si>
    <t xml:space="preserve">ENTONADOR UNIVERSAL 120 cc NEGRO        </t>
  </si>
  <si>
    <t xml:space="preserve">ENTONADOR UNIVERSAL 30 cc BERMELLON     </t>
  </si>
  <si>
    <t xml:space="preserve">ENTONADOR UNIVERSAL 30 cc SIENA         </t>
  </si>
  <si>
    <t xml:space="preserve">ENTONADOR UNIVERSAL 30 cc VERDE CLARO   </t>
  </si>
  <si>
    <t xml:space="preserve">ENTONADOR UNIVERSAL 30 cc VERDE OSCURO  </t>
  </si>
  <si>
    <t xml:space="preserve">ENTONADOR UNIVERSAL 30 cc VIOLETA       </t>
  </si>
  <si>
    <t xml:space="preserve">ENTONADOR UNIVERSAL 30 cc NARANJA       </t>
  </si>
  <si>
    <t xml:space="preserve">ENTONADOR UNIVERSAL 30 cc NEGRO         </t>
  </si>
  <si>
    <t>ESPATULAS</t>
  </si>
  <si>
    <t xml:space="preserve">EVOL0281       </t>
  </si>
  <si>
    <t xml:space="preserve">ESPATULA 50mm M/ ANTIDESLIZANTE ONZA    </t>
  </si>
  <si>
    <t xml:space="preserve">EVOL0284       </t>
  </si>
  <si>
    <t xml:space="preserve">ESPATULA 100mm M/ ANTIDESLIZANTE ONZA   </t>
  </si>
  <si>
    <t xml:space="preserve">EVOL0286       </t>
  </si>
  <si>
    <t xml:space="preserve">ESPATULA 150mm M/ ANTIDESLIZANTE ONZA   </t>
  </si>
  <si>
    <t xml:space="preserve">Espátula Pintor de 30 Cabo plástico     </t>
  </si>
  <si>
    <t xml:space="preserve">Espátula Pintor de 40 Cabo plástico     </t>
  </si>
  <si>
    <t xml:space="preserve">Espátula Pintor de 50 Cabo plástico     </t>
  </si>
  <si>
    <t xml:space="preserve">Espátula Pintor de 60 Cabo plástico     </t>
  </si>
  <si>
    <t xml:space="preserve">Espátula Pintor de 70 Cabo plástico     </t>
  </si>
  <si>
    <t xml:space="preserve">Espátula Pintor de 80 Cabo plástico     </t>
  </si>
  <si>
    <t xml:space="preserve">Espátula Pintor de 90 Cabo plástico     </t>
  </si>
  <si>
    <t xml:space="preserve">Espátula Pintor de 30 Cabo Madera       </t>
  </si>
  <si>
    <t xml:space="preserve">Espátula Pintor de 40 Cabo Madera       </t>
  </si>
  <si>
    <t xml:space="preserve">Espátula Pintor de 50 Cabo Madera       </t>
  </si>
  <si>
    <t xml:space="preserve">Espátula Pintor de 60 Cabo Madera       </t>
  </si>
  <si>
    <t xml:space="preserve">Espátula Pintor de 70 Cabo Madera       </t>
  </si>
  <si>
    <t xml:space="preserve">Espátula Pintor de 80 Cabo Madera       </t>
  </si>
  <si>
    <t xml:space="preserve">Espátula Pintor de 90 Cabo Madera       </t>
  </si>
  <si>
    <t xml:space="preserve">Espátula Enduir de 100 Cabo Madera      </t>
  </si>
  <si>
    <t xml:space="preserve">Espátula Enduir de 120 Cabo Madera      </t>
  </si>
  <si>
    <t xml:space="preserve">Espátula Enduir de 140 Cabo Madera      </t>
  </si>
  <si>
    <t xml:space="preserve">Espátula Enduir de 160 Cabo Madera      </t>
  </si>
  <si>
    <t xml:space="preserve">Espátula Enduir de 180 Cabo Madera      </t>
  </si>
  <si>
    <t xml:space="preserve">Espátula Enduir de 200 Cabo Madera      </t>
  </si>
  <si>
    <t xml:space="preserve">Espátula Enduir de 220 Cabo Madera      </t>
  </si>
  <si>
    <t xml:space="preserve">Espátula Enduir de 240 Cabo Madera      </t>
  </si>
  <si>
    <t xml:space="preserve">Espátula Enduir de 100 Cabo plástico    </t>
  </si>
  <si>
    <t xml:space="preserve">Espátula Enduir de 120 Cabo plástico    </t>
  </si>
  <si>
    <t xml:space="preserve">Espátula Enduir de 140 Cabo plástico    </t>
  </si>
  <si>
    <t xml:space="preserve">Espátula Enduir de 160 Cabo plástico    </t>
  </si>
  <si>
    <t>MASILLAS</t>
  </si>
  <si>
    <t xml:space="preserve">MASILLA  P/VIDRIO 1Kg                   </t>
  </si>
  <si>
    <t xml:space="preserve">MASILLA  P/VIDRIO 1/2 Kg                </t>
  </si>
  <si>
    <t>PINCELES</t>
  </si>
  <si>
    <t xml:space="preserve">PINCEL paint 78 ESSAMET   1/2           </t>
  </si>
  <si>
    <t xml:space="preserve">PINCEL paint 78 ESSAMET  3/4   N°7      </t>
  </si>
  <si>
    <t xml:space="preserve">PINCEL paint 78 ESSAMET 1       N°10    </t>
  </si>
  <si>
    <t xml:space="preserve">PINCEL paint 78 ESSAMET 1.1/2    N°15   </t>
  </si>
  <si>
    <t xml:space="preserve">PINCEL paint 78 ESSAMET 2       N°20    </t>
  </si>
  <si>
    <t xml:space="preserve">PINCEL paint 78 ESSAMET 2.1/2    N°25   </t>
  </si>
  <si>
    <t xml:space="preserve">PINCEL paint 78 ESSAMET 3       N°30    </t>
  </si>
  <si>
    <t xml:space="preserve">PINCEL paint 78 ESSAMET 4       N|40    </t>
  </si>
  <si>
    <t xml:space="preserve">PINCEL profesional ESSAMET  3/4     N°7 </t>
  </si>
  <si>
    <t xml:space="preserve">PINCEL profesional ESSAMET 1      N°10  </t>
  </si>
  <si>
    <t xml:space="preserve">PINCEL profesional ESSAMET 1.1/2   N°15 </t>
  </si>
  <si>
    <t>PINCEL profesional ESSAMET 2        N°20</t>
  </si>
  <si>
    <t xml:space="preserve">PINCEL profesional ESSAMET 2.1/2   N°25 </t>
  </si>
  <si>
    <t xml:space="preserve">RODILLOS                      </t>
  </si>
  <si>
    <t xml:space="preserve">RODILLO EPOXI 22                        </t>
  </si>
  <si>
    <t xml:space="preserve">RODILLO EPOXI 17                        </t>
  </si>
  <si>
    <t xml:space="preserve">RODILLO SIMIL LANA NACIONAL 50/22       </t>
  </si>
  <si>
    <t xml:space="preserve">RODILLO ANTIGOTA ECO 40/22              </t>
  </si>
  <si>
    <t xml:space="preserve">RODILLO MINI EPOXI 5                    </t>
  </si>
  <si>
    <t xml:space="preserve">RODILLO MINI EPOXI 8                    </t>
  </si>
  <si>
    <t xml:space="preserve">RODILLO MINI EPOXI 11                   </t>
  </si>
  <si>
    <t xml:space="preserve">RODILLO ESPUMA FORRADO 5                </t>
  </si>
  <si>
    <t xml:space="preserve">RODILLO ESPUMA FORRADO 8                </t>
  </si>
  <si>
    <t xml:space="preserve">RODILLO ESPUMA FORRADO 11               </t>
  </si>
  <si>
    <t xml:space="preserve">RODILLO ESPUMA 5                        </t>
  </si>
  <si>
    <t xml:space="preserve">RODILLO ESPUMA 8                        </t>
  </si>
  <si>
    <t xml:space="preserve">RODILLO ESPUMA 11                       </t>
  </si>
  <si>
    <t xml:space="preserve">RODILLO MINI ANTIGOTA 5                 </t>
  </si>
  <si>
    <t xml:space="preserve">RODILLO MINI ANTIGOTA 8                 </t>
  </si>
  <si>
    <t xml:space="preserve">RODILLO MINI ANTIGOTA 11                </t>
  </si>
  <si>
    <t xml:space="preserve">BOXING         </t>
  </si>
  <si>
    <t xml:space="preserve">RODILLO LANA HILADA 50/17               </t>
  </si>
  <si>
    <t xml:space="preserve">RODILLO LANA HILADA 40/22               </t>
  </si>
  <si>
    <t xml:space="preserve">RODILLO CUERO LANAR SILVER 50/17        </t>
  </si>
  <si>
    <t xml:space="preserve">RODILLO CUERO LANAR SLIVER 50/22        </t>
  </si>
  <si>
    <t xml:space="preserve">RODILLO SIMIL LANA 50/22                </t>
  </si>
  <si>
    <t xml:space="preserve">RODILLO ANTIGOTA PREMIUM 50/22          </t>
  </si>
  <si>
    <t xml:space="preserve">RODILLO MINI POLIESTER C/FUNDA 8        </t>
  </si>
  <si>
    <t xml:space="preserve">RODILLO MINI POLIESTER C/FUNDA 11       </t>
  </si>
  <si>
    <t xml:space="preserve">RODILLO MINI POLIESTER S/FUNDA 5        </t>
  </si>
  <si>
    <t xml:space="preserve">RODILLO MINI POLIESTER S/FUNDA 8        </t>
  </si>
  <si>
    <t xml:space="preserve">RODILLO MINI POLIESTER S/FUNDA 11       </t>
  </si>
  <si>
    <t xml:space="preserve">TINTAS                        </t>
  </si>
  <si>
    <t xml:space="preserve">TINTA PARA TEÑIR MADERA 60 cc CEDRO     </t>
  </si>
  <si>
    <t>TINTA PARA TEÑIR MADERA 60 cc ROBLE CLAR</t>
  </si>
  <si>
    <t>TINTA PARA TEÑIR MADERA 60 cc ROBLE OSCU</t>
  </si>
  <si>
    <t xml:space="preserve">TINTA PARA TEÑIR MADERA 60 cc NOGAL     </t>
  </si>
  <si>
    <t xml:space="preserve">TINTA PARA TEÑIR MADERA 60 cc PETIRIBI  </t>
  </si>
  <si>
    <t xml:space="preserve">TINTA PARA TEÑIR MADERA 60 cc WENGUE    </t>
  </si>
  <si>
    <t xml:space="preserve">TINTA PARA TEÑIR MADERA 60 cc VIRARO    </t>
  </si>
  <si>
    <t xml:space="preserve">SANITARIOS              </t>
  </si>
  <si>
    <t xml:space="preserve">CINTA DESTAPA CAÑERIA ACERO 4m          </t>
  </si>
  <si>
    <t xml:space="preserve">EVOL1000       </t>
  </si>
  <si>
    <t xml:space="preserve">TIJERA CORTA CAÑO 42mm                  </t>
  </si>
  <si>
    <t xml:space="preserve">TOMA DE GOMA  (CHUPETE) 1/2             </t>
  </si>
  <si>
    <t xml:space="preserve">TOMA DE GOMA  (CHUPETE) 3/4             </t>
  </si>
  <si>
    <t xml:space="preserve">LATYN          </t>
  </si>
  <si>
    <t xml:space="preserve">LLAVE DE PASO ESFERICA PASO TOTAL 1/2   </t>
  </si>
  <si>
    <t xml:space="preserve">ACCESORIOS                    </t>
  </si>
  <si>
    <t xml:space="preserve">CONEXIÓN FUELLE DEPOSITO CORTO PVC      </t>
  </si>
  <si>
    <t xml:space="preserve">ARO BASE PVC                            </t>
  </si>
  <si>
    <t xml:space="preserve">ARO BASE DESPLAZADO PVC                 </t>
  </si>
  <si>
    <t xml:space="preserve">TAPON UNIVERSAL PVC                     </t>
  </si>
  <si>
    <t xml:space="preserve">SERRUCHO TIRADOR PLAPPER GRANDE         </t>
  </si>
  <si>
    <t xml:space="preserve">SERRUCHO TIRADOR PLAPPER CHICO          </t>
  </si>
  <si>
    <t xml:space="preserve">ARANDELA PLANA 1/2 PVC                  </t>
  </si>
  <si>
    <t xml:space="preserve">ARANDELA PLANA 3/4 PVC                  </t>
  </si>
  <si>
    <t xml:space="preserve">ARANDELA CONICA 1/2 PVC                 </t>
  </si>
  <si>
    <t xml:space="preserve">ARANDELA CONICA 3/4 PVC                 </t>
  </si>
  <si>
    <t xml:space="preserve">EJE PORTA ROLLO                         </t>
  </si>
  <si>
    <t xml:space="preserve">CONEXIÓN FUELLE DEPOSITO GOMA LARGO     </t>
  </si>
  <si>
    <t xml:space="preserve">SIFON PARA PILETA SIMPLE                </t>
  </si>
  <si>
    <t xml:space="preserve">SIFON PARA PILETA DOBLE                 </t>
  </si>
  <si>
    <t xml:space="preserve">EVOL0870       </t>
  </si>
  <si>
    <t>CONEXIÓN CORRUGADO DESAGUE PILETA BLANCO</t>
  </si>
  <si>
    <t xml:space="preserve">CANILLAS                      </t>
  </si>
  <si>
    <t xml:space="preserve">CANILLA LAVARROPAS                      </t>
  </si>
  <si>
    <t xml:space="preserve">CANILLA ESFERICA PLASTICA DE 3/4        </t>
  </si>
  <si>
    <t xml:space="preserve">CANILLA ESFERICA PLASTICA DE 1/2        </t>
  </si>
  <si>
    <t xml:space="preserve">DUCHADORES                    </t>
  </si>
  <si>
    <t xml:space="preserve">DUCHADOR COMPLETO PARA BAÑO             </t>
  </si>
  <si>
    <t xml:space="preserve">FLEXIBLES                     </t>
  </si>
  <si>
    <t>FLEXIBLE ALUMINIO MALLADO LATYN 1/2x50cm</t>
  </si>
  <si>
    <t>FLEXIBLE ALUMINIO MALLADO LATYN 3/4x40cm</t>
  </si>
  <si>
    <t>FLEXIBLE ALUMINIO MALLADO LATYN 3/4x30cm</t>
  </si>
  <si>
    <t xml:space="preserve">FLEXIBLE DE COBRE ANILLADO 3/4x30cm     </t>
  </si>
  <si>
    <t xml:space="preserve">FLEXIBLE DE COBRE ANILLADO 3/4x40cm     </t>
  </si>
  <si>
    <t xml:space="preserve">TEFLON                        </t>
  </si>
  <si>
    <t>SEGURIDAD</t>
  </si>
  <si>
    <t xml:space="preserve">EVOL0197       </t>
  </si>
  <si>
    <t xml:space="preserve">GUANTE DESCARNE C/RIBETE                </t>
  </si>
  <si>
    <t xml:space="preserve">CINTA DE PELIGRO ROLLO 100 m DOBLE FAZ  </t>
  </si>
  <si>
    <t>CHALECO  DE SEGURIDAD REFLECTIVO MOTO FL</t>
  </si>
  <si>
    <t xml:space="preserve">CINTA ANTIDESLIZANTE ADHESIVA 24mm 18M  </t>
  </si>
  <si>
    <t xml:space="preserve">CINTA ANTIDESLIZANTE ADHESIVA 24mm 5M   </t>
  </si>
  <si>
    <t>PORTA HERRAMIENTA C/CINTO (CLAVERA/MARTI</t>
  </si>
  <si>
    <t xml:space="preserve">EVOL3210       </t>
  </si>
  <si>
    <t xml:space="preserve">ANTEOJOS POLICARBONATO TRANSP           </t>
  </si>
  <si>
    <t xml:space="preserve">GUANTE MOTEADO AZUL CELER               </t>
  </si>
  <si>
    <t>SIERRAS COPA</t>
  </si>
  <si>
    <t xml:space="preserve">BIMETAL                       </t>
  </si>
  <si>
    <t xml:space="preserve">SIERRA COPA BIMETAL  14MM rhein         </t>
  </si>
  <si>
    <t xml:space="preserve">SIERRA COPA BIMETAL  16MM rhein         </t>
  </si>
  <si>
    <t xml:space="preserve">SIERRA COPA BIMETAL  17MM rhein         </t>
  </si>
  <si>
    <t xml:space="preserve">SIERRA COPA BIMETAL  19MM rhein         </t>
  </si>
  <si>
    <t xml:space="preserve">SIERRA COPA BIMETAL  20MM rhein         </t>
  </si>
  <si>
    <t xml:space="preserve">SIERRA COPA BIMETAL  21MM rhein         </t>
  </si>
  <si>
    <t xml:space="preserve">SIERRA COPA BIMETAL  22MM rhein         </t>
  </si>
  <si>
    <t xml:space="preserve">SIERRA COPA BIMETAL  24MM rhein         </t>
  </si>
  <si>
    <t xml:space="preserve">SIERRA COPA BIMETAL  25MM rhein         </t>
  </si>
  <si>
    <t xml:space="preserve">SIERRA COPA BIMETAL  27MM rhein         </t>
  </si>
  <si>
    <t xml:space="preserve">SIERRA COPA BIMETAL  29MM rhein         </t>
  </si>
  <si>
    <t xml:space="preserve">SIERRA COPA BIMETAL  30MM rhein         </t>
  </si>
  <si>
    <t xml:space="preserve">SIERRA COPA BIMETAL  32MM rhein         </t>
  </si>
  <si>
    <t xml:space="preserve">SIERRA COPA BIMETAL  33MM rhein         </t>
  </si>
  <si>
    <t xml:space="preserve">SIERRA COPA BIMETAL  35MM rhein         </t>
  </si>
  <si>
    <t xml:space="preserve">SIERRA COPA BIMETAL  37MM rhein         </t>
  </si>
  <si>
    <t xml:space="preserve">SIERRA COPA BIMETAL  38MM rhein         </t>
  </si>
  <si>
    <t xml:space="preserve">SIERRA COPA BIMETAL  40MM rhein         </t>
  </si>
  <si>
    <t xml:space="preserve">SIERRA COPA BIMETAL  41MM rhein         </t>
  </si>
  <si>
    <t xml:space="preserve">SIERRA COPA BIMETAL  43MM rhein         </t>
  </si>
  <si>
    <t xml:space="preserve">SIERRA COPA BIMETAL  44MM rhein         </t>
  </si>
  <si>
    <t xml:space="preserve">SIERRA COPA BIMETAL  46MM rhein         </t>
  </si>
  <si>
    <t xml:space="preserve">SIERRA COPA BIMETAL  48MM rhein         </t>
  </si>
  <si>
    <t xml:space="preserve">SIERRA COPA BIMETAL  51MM rhein         </t>
  </si>
  <si>
    <t xml:space="preserve">SIERRA COPA BIMETAL  52MM rhein         </t>
  </si>
  <si>
    <t xml:space="preserve">SIERRA COPA BIMETAL  54MM rhein         </t>
  </si>
  <si>
    <t xml:space="preserve">SIERRA COPA BIMETAL  57MM rhein         </t>
  </si>
  <si>
    <t xml:space="preserve">SIERRA COPA BIMETAL  59MM rhein         </t>
  </si>
  <si>
    <t xml:space="preserve">SIERRA COPA BIMETAL  60MM rhein         </t>
  </si>
  <si>
    <t xml:space="preserve">SIERRA COPA BIMETAL  64MM rhein         </t>
  </si>
  <si>
    <t xml:space="preserve">SIERRA COPA BIMETAL  65MM rhein         </t>
  </si>
  <si>
    <t xml:space="preserve">SIERRA COPA BIMETAL  67MM rhein         </t>
  </si>
  <si>
    <t xml:space="preserve">SIERRA COPA BIMETAL  68MM rhein         </t>
  </si>
  <si>
    <t xml:space="preserve">SIERRA COPA BIMETAL  70MM rhein         </t>
  </si>
  <si>
    <t xml:space="preserve">SIERRA COPA BIMETAL  73MM rhein         </t>
  </si>
  <si>
    <t xml:space="preserve">SIERRA COPA BIMETAL  76MM rhein         </t>
  </si>
  <si>
    <t xml:space="preserve">SIERRA COPA BIMETAL  79MM rhein         </t>
  </si>
  <si>
    <t xml:space="preserve">SIERRA COPA BIMETAL  83MM rhein         </t>
  </si>
  <si>
    <t xml:space="preserve">SIERRA COPA BIMETAL  86MM rhein         </t>
  </si>
  <si>
    <t xml:space="preserve">SIERRA COPA BIMETAL  89MM rhein         </t>
  </si>
  <si>
    <t xml:space="preserve">SIERRA COPA BIMETAL  92MM rhein         </t>
  </si>
  <si>
    <t xml:space="preserve">SIERRA COPA BIMETAL  95MM rhein         </t>
  </si>
  <si>
    <t xml:space="preserve">SIERRA COPA BIMETAL  98MM rhein         </t>
  </si>
  <si>
    <t xml:space="preserve">SIERRA COPA BIMETAL 102MM rhein         </t>
  </si>
  <si>
    <t xml:space="preserve">SIERRA COPA BIMETAL 105MM rhein         </t>
  </si>
  <si>
    <t xml:space="preserve">SIERRA COPA BIMETAL 108MM rhein         </t>
  </si>
  <si>
    <t xml:space="preserve">SET                           </t>
  </si>
  <si>
    <t xml:space="preserve">EVOL3570       </t>
  </si>
  <si>
    <t xml:space="preserve">BLISTER 5P SIERRA COPA P/MADERA         </t>
  </si>
  <si>
    <t xml:space="preserve">EVOL3575       </t>
  </si>
  <si>
    <t xml:space="preserve">SET 8P SIERRA COPA CAJA                 </t>
  </si>
  <si>
    <t xml:space="preserve">EVOL3580       </t>
  </si>
  <si>
    <t xml:space="preserve">SET 11P SIERRA COPA CAJA                </t>
  </si>
  <si>
    <t xml:space="preserve">EVOL3585       </t>
  </si>
  <si>
    <t xml:space="preserve">SET 16P SIERRA COPA CAJA                </t>
  </si>
  <si>
    <t xml:space="preserve">TUNGSTENO                     </t>
  </si>
  <si>
    <t>SIERRA COPA BROCA Carb.Tungsteno  33mm r</t>
  </si>
  <si>
    <t>SIERRA COPA BROCA Carb.Tungsteno  43mm r</t>
  </si>
  <si>
    <t>SIERRA COPA BROCA Carb.Tungsteno  53mm r</t>
  </si>
  <si>
    <t>SIERRA COPA BROCA Carb.Tungsteno  67mm r</t>
  </si>
  <si>
    <t>SIERRA COPA BROCA Carb.Tungsteno  73mm r</t>
  </si>
  <si>
    <t>SIERRA COPA BROCA Carb.Tungsteno  83mm r</t>
  </si>
  <si>
    <t xml:space="preserve">                                       WIDIA                         </t>
  </si>
  <si>
    <t xml:space="preserve">SIERRA COPA BROCA WIDIA rhein 30mm      </t>
  </si>
  <si>
    <t xml:space="preserve">SIERRA COPA BROCA WIDIA rhein 40mm      </t>
  </si>
  <si>
    <t xml:space="preserve">SIERRA COPA BROCA WIDIA rhein 55mm      </t>
  </si>
  <si>
    <t xml:space="preserve">SIERRA COPA BROCA WIDIA rhein 60mm      </t>
  </si>
  <si>
    <t xml:space="preserve">SIERRA COPA BROCA WIDIA rhein 65mm      </t>
  </si>
  <si>
    <t xml:space="preserve">SIERRA COPA BROCA WIDIA rhein 70mm      </t>
  </si>
  <si>
    <t xml:space="preserve">SIERRA COPA BROCA WIDIA rhein 80mm      </t>
  </si>
  <si>
    <t xml:space="preserve">SIERRA COPA BROCA WIDIA rhein 90mm      </t>
  </si>
  <si>
    <t xml:space="preserve">SIERRA COPA BROCA WIDIA rhein105mm      </t>
  </si>
  <si>
    <t xml:space="preserve">BOBINA HILO ALGODÓN 100 Grs             </t>
  </si>
  <si>
    <t xml:space="preserve">NAVAJITA CORTAPLUMAS C/ACCESORIOS       </t>
  </si>
  <si>
    <t xml:space="preserve">EVOL3086       </t>
  </si>
  <si>
    <t xml:space="preserve">SOPORTE LED/LCD FIJO 14" A 42"          </t>
  </si>
  <si>
    <t xml:space="preserve">EVOL3089       </t>
  </si>
  <si>
    <t xml:space="preserve">SOPORTE LED/LCD ARTICULADO 14" A 55"    </t>
  </si>
  <si>
    <t xml:space="preserve">ANILLO SOPORTE CELULAR                  </t>
  </si>
  <si>
    <t xml:space="preserve">GAS BUTANO 227 Grs                      </t>
  </si>
  <si>
    <t xml:space="preserve">BROGAS         </t>
  </si>
  <si>
    <t xml:space="preserve">REGULADOR GAS SIN MANGUERA              </t>
  </si>
  <si>
    <t xml:space="preserve">ROLDANA PLASTICA 25                     </t>
  </si>
  <si>
    <t xml:space="preserve">ROLDANA PLASTICA 32                     </t>
  </si>
  <si>
    <t>OBSERV:</t>
  </si>
  <si>
    <t>Cant. Item</t>
  </si>
  <si>
    <t>PRESUPUESTOS VALIDOS POR 72 Hs</t>
  </si>
  <si>
    <t>👉DISTRIBUIDORA DE FERRETERÍA.
🚩La Reja - Moreno Zona Oeste Bs.As.
📩diferventas@outlook.com.ar
📞Ventas:1136309917</t>
  </si>
  <si>
    <t>DESC 1</t>
  </si>
  <si>
    <t>SUB TOTAL</t>
  </si>
  <si>
    <t>DESC 2</t>
  </si>
  <si>
    <t>IVA</t>
  </si>
  <si>
    <t>ENVIO</t>
  </si>
  <si>
    <t>Seguir Lista Actualizada 👉 🌐WWW.DIFERVENTAS.COM</t>
  </si>
  <si>
    <t>TOTAL</t>
  </si>
  <si>
    <t xml:space="preserve"> </t>
  </si>
  <si>
    <t xml:space="preserve">DIFER                                   </t>
  </si>
  <si>
    <t>Lista de Precios</t>
  </si>
  <si>
    <t xml:space="preserve">VENTA                                             </t>
  </si>
  <si>
    <t xml:space="preserve">diferventas@outlook.com.ar                        </t>
  </si>
  <si>
    <t xml:space="preserve">WWW.DIFERVENTAS.COM                               </t>
  </si>
  <si>
    <t>Precio de Lista 1</t>
  </si>
  <si>
    <t>Código</t>
  </si>
  <si>
    <t>Cód.Proveedor</t>
  </si>
  <si>
    <t>Denominación</t>
  </si>
  <si>
    <t>Presentación</t>
  </si>
  <si>
    <t>Precio s/IVA</t>
  </si>
  <si>
    <t>Fecha</t>
  </si>
  <si>
    <t xml:space="preserve">ADHESIVOS                     </t>
  </si>
  <si>
    <t xml:space="preserve">ADHESIVO VINILICO 500 gr                </t>
  </si>
  <si>
    <t xml:space="preserve">ADHESIVO PARA PVC 250 cc                </t>
  </si>
  <si>
    <t xml:space="preserve">ADHESIVO CONTACTO 50 CC (POMO)          </t>
  </si>
  <si>
    <t xml:space="preserve">ADHESIVO DE CONTACTO 1000cc             </t>
  </si>
  <si>
    <t xml:space="preserve">SELLADORES                    </t>
  </si>
  <si>
    <t xml:space="preserve">SILICONA ARTESANATO TRANSPARENTE 280 cc </t>
  </si>
  <si>
    <t xml:space="preserve">ADHESIVO SELLADOR ZINGUERIA 280cc       </t>
  </si>
  <si>
    <t xml:space="preserve">SELLADOR SILICONA TRANSPARENTE CARTUCHO </t>
  </si>
  <si>
    <t xml:space="preserve">SELLADOR ACRILICO 280cc PINTABLE        </t>
  </si>
  <si>
    <t xml:space="preserve">CABOS                         </t>
  </si>
  <si>
    <t xml:space="preserve">                              </t>
  </si>
  <si>
    <t xml:space="preserve">CANDADOS                      </t>
  </si>
  <si>
    <t xml:space="preserve">CEPILLOS DE ALAMBRE           </t>
  </si>
  <si>
    <t xml:space="preserve">SET CEPILLOS BRONCE P/TALADRO X2        </t>
  </si>
  <si>
    <t xml:space="preserve">CEPILLOS ALAMBRE              </t>
  </si>
  <si>
    <t xml:space="preserve">CEPILLO BRONCEADO CURVO MANGO PLASTICO  </t>
  </si>
  <si>
    <t>CEPILLO ALAMB COPA RETORCIDO C/TUERCA 75</t>
  </si>
  <si>
    <t xml:space="preserve">CEPILLO ALAMB COPA ONDULADO C/TUERCA 75 </t>
  </si>
  <si>
    <t>CEPILLO ALAMB COPA ONDULADO C/TUERCA 100</t>
  </si>
  <si>
    <t>CEPILLO ALAMB CONICO  RETORC C/TUERCA 75</t>
  </si>
  <si>
    <t>CEPILLO ALAMB CONICO  RETORC C/TUERCA 10</t>
  </si>
  <si>
    <t xml:space="preserve">CEPILLO ALAMB CONICO  ONDUL C/TUERCA 75 </t>
  </si>
  <si>
    <t>CEPILLO ALAMB CONICO  ONDUL C/TUERCA 100</t>
  </si>
  <si>
    <t xml:space="preserve">CINTAS                        </t>
  </si>
  <si>
    <t xml:space="preserve">MAQUINA PARA EMBALAR CORTE FACIL        </t>
  </si>
  <si>
    <t xml:space="preserve">CONSTRUCCION                  </t>
  </si>
  <si>
    <t xml:space="preserve">CERAMICA                      </t>
  </si>
  <si>
    <t xml:space="preserve">CRUCETAS 3mm (150)                      </t>
  </si>
  <si>
    <t xml:space="preserve">NIVEL          </t>
  </si>
  <si>
    <t xml:space="preserve">ARCO NEGRO (150 U)                      </t>
  </si>
  <si>
    <t xml:space="preserve">CUÑA (150 U)                            </t>
  </si>
  <si>
    <t xml:space="preserve">TUERCA NIVELADORA (40 U)                </t>
  </si>
  <si>
    <t xml:space="preserve">TORNILLO NIVELADOR (125 U)              </t>
  </si>
  <si>
    <t xml:space="preserve">CORTA FIERROS Y PUNTAS        </t>
  </si>
  <si>
    <t xml:space="preserve">CUCHARAS                      </t>
  </si>
  <si>
    <t xml:space="preserve">MEDICION                      </t>
  </si>
  <si>
    <t xml:space="preserve">ESCUADRA COMBINADA CORREDIZA 30cm       </t>
  </si>
  <si>
    <t xml:space="preserve">MEMBRANA                      </t>
  </si>
  <si>
    <t xml:space="preserve">VIRUTA                        </t>
  </si>
  <si>
    <t xml:space="preserve">CORTANTES                     </t>
  </si>
  <si>
    <t xml:space="preserve">TIJERA PLEGABLE GRANDE 11 cm            </t>
  </si>
  <si>
    <t xml:space="preserve">DISCOS                        </t>
  </si>
  <si>
    <t xml:space="preserve">ABRASIVOS                     </t>
  </si>
  <si>
    <t>DISCO PLANO OX/AL CORTE  7 x 2     RHEIN</t>
  </si>
  <si>
    <t xml:space="preserve">RESPALDO GOMA  4.5  P/taladro           </t>
  </si>
  <si>
    <t xml:space="preserve">RESPALDO GOMA   4.5 P/amoladora         </t>
  </si>
  <si>
    <t xml:space="preserve">RESPALDO GOMA  7    P/amoladora         </t>
  </si>
  <si>
    <t>ACCESORIOS AMOLADORA Y TALADRO</t>
  </si>
  <si>
    <t xml:space="preserve">RESPALDO 180mm AMOLADORA VELCRO         </t>
  </si>
  <si>
    <t xml:space="preserve">RESPALDO 115mm AMOLADORA VELCRO         </t>
  </si>
  <si>
    <t xml:space="preserve">ASERRADOS                     </t>
  </si>
  <si>
    <t>SIERRA DIENTE WIDIA  9 x 16/22 40d RHEIN</t>
  </si>
  <si>
    <t xml:space="preserve">DIAMANTADOS                   </t>
  </si>
  <si>
    <t xml:space="preserve">LIJAS                         </t>
  </si>
  <si>
    <t xml:space="preserve">ELECTRICIDAD                  </t>
  </si>
  <si>
    <t xml:space="preserve">GRAMPA SUJETA CABLE RECTANGULAR (100)   </t>
  </si>
  <si>
    <t xml:space="preserve">BUSCAPOLO PROFESIONAL 17cm              </t>
  </si>
  <si>
    <t xml:space="preserve">PILA ALCALINA AA SICA (4)               </t>
  </si>
  <si>
    <t xml:space="preserve">PILA ALCALINA AAA SICA (4)              </t>
  </si>
  <si>
    <t xml:space="preserve">CINTA AISLADORA 9m NEG/BLA TACSA10 10u  </t>
  </si>
  <si>
    <t xml:space="preserve">CINTA AISLADORA SICA 20m NEG 10u        </t>
  </si>
  <si>
    <t xml:space="preserve">CINTA AISLADORA SICA 10m NEG 10u        </t>
  </si>
  <si>
    <t xml:space="preserve">CAJA TERMICA 1-2                        </t>
  </si>
  <si>
    <t xml:space="preserve">FIJACIONES                    </t>
  </si>
  <si>
    <t xml:space="preserve">ABRAZADERAS                   </t>
  </si>
  <si>
    <t xml:space="preserve">DAURO          </t>
  </si>
  <si>
    <t xml:space="preserve">PITONES                       </t>
  </si>
  <si>
    <t xml:space="preserve">PITON ABIERTO S/TOPE N°5 (100U)         </t>
  </si>
  <si>
    <t xml:space="preserve">PITON ABIERTO C/TOPE N°5 (50U)          </t>
  </si>
  <si>
    <t xml:space="preserve">PITON CERRADO C/TOPE N°5 (50U)          </t>
  </si>
  <si>
    <t xml:space="preserve">PITON ESCUADRA C/TOPE N°5 (50U)         </t>
  </si>
  <si>
    <t xml:space="preserve">PRECINTOS                     </t>
  </si>
  <si>
    <t xml:space="preserve">PRECINTOS DE NYLON 2,5*100 (100) NEGRO  </t>
  </si>
  <si>
    <t xml:space="preserve">PRECINTOS DE NYLON 2,5*140 (100) NEGRO  </t>
  </si>
  <si>
    <t xml:space="preserve">PRECINTOS DE NYLON 3,6*150 (100) NEGRO  </t>
  </si>
  <si>
    <t xml:space="preserve">PRECINTOS DE NYLON 3,6*200 (100) NEGRO  </t>
  </si>
  <si>
    <t xml:space="preserve">PRECINTOS DE NYLON 3,6*250 (100) NEGRO  </t>
  </si>
  <si>
    <t xml:space="preserve">PRECINTOS DE NYLON 3,6*300 (100) NEGRO  </t>
  </si>
  <si>
    <t xml:space="preserve">PRECINTOS DE NYLON 4,8*200 (100) NEGRO  </t>
  </si>
  <si>
    <t xml:space="preserve">PRECINTOS DE NYLON 4,8*250 (100) NEGRO  </t>
  </si>
  <si>
    <t xml:space="preserve">PRECINTOS DE NYLON 4,8*300 (100) NEGRO  </t>
  </si>
  <si>
    <t xml:space="preserve">PRECINTOS DE NYLON 4,8*350 (100) NEGRO  </t>
  </si>
  <si>
    <t xml:space="preserve">PRECINTOS DE NYLON 7,5*300 (100) NEGRO  </t>
  </si>
  <si>
    <t xml:space="preserve">PRECINTOS DE NYLON 7,5*350 (100) NEGRO  </t>
  </si>
  <si>
    <t xml:space="preserve">PRECINTOS DE NYLON 7,5*400 (100) NEGRO  </t>
  </si>
  <si>
    <t xml:space="preserve">PRECINTO  4,8*400 (100) GRIS            </t>
  </si>
  <si>
    <t xml:space="preserve">PRECINTOS DE NYLON 2,5*100 (100) BLANCO </t>
  </si>
  <si>
    <t xml:space="preserve">PRECINTOS DE NYLON 2,5*140 (100) BLANCO </t>
  </si>
  <si>
    <t xml:space="preserve">PRECINTOS DE NYLON 3,6*150 (100) BLANCO </t>
  </si>
  <si>
    <t xml:space="preserve">PRECINTOS DE NYLON 3,6*200 (100) BLANCO </t>
  </si>
  <si>
    <t xml:space="preserve">PRECINTOS DE NYLON 3,6*250 (100) BLANCO </t>
  </si>
  <si>
    <t xml:space="preserve">PRECINTOS DE NYLON 3,6*300 (100) BLANCO </t>
  </si>
  <si>
    <t xml:space="preserve">PRECINTOS DE NYLON 4,8*200 (100) BLANCO </t>
  </si>
  <si>
    <t xml:space="preserve">PRECINTOS DE NYLON 4,8*250 (100) BLANCO </t>
  </si>
  <si>
    <t xml:space="preserve">PRECINTOS DE NYLON 4,8*300 (100) BLANCO </t>
  </si>
  <si>
    <t xml:space="preserve">PRECINTOS DE NYLON 4,8*350 (100) BLANCO </t>
  </si>
  <si>
    <t xml:space="preserve">PRECINTOS DE NYLON 7,5*400 (100) BLANCO </t>
  </si>
  <si>
    <t xml:space="preserve">RETEN                         </t>
  </si>
  <si>
    <t xml:space="preserve">TARUGOS                       </t>
  </si>
  <si>
    <t xml:space="preserve">TARUGO DE NYLON 8 (1000)                </t>
  </si>
  <si>
    <t xml:space="preserve">TARUGO DE NYLON 10 (500)                </t>
  </si>
  <si>
    <t xml:space="preserve">TARUGO DE NYLON C/ARANDELA 8 (1000)     </t>
  </si>
  <si>
    <t xml:space="preserve">TARUGO DE NYLON C/ARANDELA 10 (500)     </t>
  </si>
  <si>
    <t xml:space="preserve">TARUGO PARA DURLOCK (250)               </t>
  </si>
  <si>
    <t xml:space="preserve">TARUGO TRES CORTES 8 (1000)             </t>
  </si>
  <si>
    <t xml:space="preserve">TENSORES                      </t>
  </si>
  <si>
    <t xml:space="preserve">FRATACHOS                     </t>
  </si>
  <si>
    <t xml:space="preserve">GOLDAR         </t>
  </si>
  <si>
    <t xml:space="preserve">GOMA ESPUMA                   </t>
  </si>
  <si>
    <t xml:space="preserve">FRATACHO PLASTICO GOMA ESPUMA 20        </t>
  </si>
  <si>
    <t xml:space="preserve">FRATACHO PLASTICO GOMA ESPUMA 25        </t>
  </si>
  <si>
    <t xml:space="preserve">MADERA                        </t>
  </si>
  <si>
    <t xml:space="preserve">FRATACHO ALGARROBO 30cm                 </t>
  </si>
  <si>
    <t xml:space="preserve">HERRAMIENTAS                  </t>
  </si>
  <si>
    <t xml:space="preserve">ALICATES                      </t>
  </si>
  <si>
    <t xml:space="preserve">BOCALLAVES                    </t>
  </si>
  <si>
    <t xml:space="preserve">BOCALLAVE. RHEIN  Manija CRIQUET        </t>
  </si>
  <si>
    <t xml:space="preserve">BOCALLAVES ESTRIADAS METRICAS </t>
  </si>
  <si>
    <t xml:space="preserve">BOCALLAVES ESTRIADAS PULGADAS </t>
  </si>
  <si>
    <t xml:space="preserve">BOCALLAVES HEXAGONAL METRICAS </t>
  </si>
  <si>
    <t xml:space="preserve">BOCALLAVES TORX               </t>
  </si>
  <si>
    <t xml:space="preserve">DESTORNILLADORES              </t>
  </si>
  <si>
    <t xml:space="preserve">DESTORNILLADOR PHILLIPS PH1 X 100       </t>
  </si>
  <si>
    <t xml:space="preserve">DESTORNILLADOR PHILLIPS PH2 X 150       </t>
  </si>
  <si>
    <t xml:space="preserve">ENGRAMPADORAS                 </t>
  </si>
  <si>
    <t xml:space="preserve">GRAMPA P/ENGRAMP 1000U 10mm X 10mm      </t>
  </si>
  <si>
    <t xml:space="preserve">ONZA           </t>
  </si>
  <si>
    <t xml:space="preserve">GRAMPAS PARA ENGRAMPADORA 10mm (1000)   </t>
  </si>
  <si>
    <t xml:space="preserve">LIMAS                         </t>
  </si>
  <si>
    <t>LIMA PLENA Escofina  Redonda 25cms C/cab</t>
  </si>
  <si>
    <t>LIMA PLENA Media Cana Bastarda 25cms C/c</t>
  </si>
  <si>
    <t xml:space="preserve">LIMA PLENA Media Cana Fina 20cms C/cabo </t>
  </si>
  <si>
    <t xml:space="preserve">LIMA PLENA Media Cana Fina 25cms C/cabo </t>
  </si>
  <si>
    <t>LIMA PLENA Triangulo Bastarda 20cms C/ca</t>
  </si>
  <si>
    <t>LIMA PLENA Triangulo Entrefina 25cms C/c</t>
  </si>
  <si>
    <t>LIMA PLENA Triangulo Fina 20cms C/cabo y</t>
  </si>
  <si>
    <t xml:space="preserve">LIMA TRIANGULAR SLIM TAPE 10 cm         </t>
  </si>
  <si>
    <t xml:space="preserve">LIMA TRIANGULAR SLIM TAPE 12,5 cm       </t>
  </si>
  <si>
    <t xml:space="preserve">LIMA TRIANGULAR SLIM TAPE 15 cm         </t>
  </si>
  <si>
    <t xml:space="preserve">LLAVES                        </t>
  </si>
  <si>
    <t xml:space="preserve">LLAVES AJUSTABLES             </t>
  </si>
  <si>
    <t xml:space="preserve">LLAVES ALLEN                  </t>
  </si>
  <si>
    <t xml:space="preserve">LLAVES COMBINADAS             </t>
  </si>
  <si>
    <t xml:space="preserve">LLAVES T                      </t>
  </si>
  <si>
    <t xml:space="preserve">LLAVES THORX                  </t>
  </si>
  <si>
    <t xml:space="preserve">MARTILLOS                     </t>
  </si>
  <si>
    <t xml:space="preserve">Martillo Galponero Cabo Madera          </t>
  </si>
  <si>
    <t xml:space="preserve">MAZAS                         </t>
  </si>
  <si>
    <t xml:space="preserve">MASA DE GOMA 500 Grs                    </t>
  </si>
  <si>
    <t xml:space="preserve">PINZAS                        </t>
  </si>
  <si>
    <t xml:space="preserve">PINZA DE PUNTA 4,5 "                    </t>
  </si>
  <si>
    <t xml:space="preserve">PRENSAS                       </t>
  </si>
  <si>
    <t xml:space="preserve">SARGENTO 10" CON TRABA PINZA            </t>
  </si>
  <si>
    <t xml:space="preserve">REMACHADORA                   </t>
  </si>
  <si>
    <t xml:space="preserve">REMACHADORAS                  </t>
  </si>
  <si>
    <t xml:space="preserve">SERRUCHOS                     </t>
  </si>
  <si>
    <t xml:space="preserve">SIERRAS                       </t>
  </si>
  <si>
    <t xml:space="preserve">TENAZAS                       </t>
  </si>
  <si>
    <t xml:space="preserve">JARDINERIA                    </t>
  </si>
  <si>
    <t xml:space="preserve">BROCHE P/ 1/2 SOMBRA MARIPOSA           </t>
  </si>
  <si>
    <t xml:space="preserve">PISTOLA PULVERIZ SELEC TORA R28mm       </t>
  </si>
  <si>
    <t xml:space="preserve">PICO P/MANGUERA + 3 ACCESORIOS          </t>
  </si>
  <si>
    <t xml:space="preserve">ACOPLE RAPIDO MACHO                     </t>
  </si>
  <si>
    <t xml:space="preserve">PICO MANGUERA RIEGO PLASTICO            </t>
  </si>
  <si>
    <t xml:space="preserve">TIJERA DE PODA 8"                       </t>
  </si>
  <si>
    <t xml:space="preserve">REGADOR Y ASPERSOR PLASTICO 31 cm       </t>
  </si>
  <si>
    <t xml:space="preserve">REPARADOR MANGUERA 3/4                  </t>
  </si>
  <si>
    <t xml:space="preserve">BARREHOJAS PLASTICO GRANDE              </t>
  </si>
  <si>
    <t xml:space="preserve">BARREHOJAS PLASTICO CHICO               </t>
  </si>
  <si>
    <t xml:space="preserve">JUNTA HOJAS EL ABUELO                   </t>
  </si>
  <si>
    <t xml:space="preserve">RIEG0040       </t>
  </si>
  <si>
    <t xml:space="preserve">PISTOLA RIEGO 7 FUNCIONES               </t>
  </si>
  <si>
    <t xml:space="preserve">Serrucho PODA CURVO de 30 Cabo Plastico </t>
  </si>
  <si>
    <t xml:space="preserve">Tijera de poda una mano                 </t>
  </si>
  <si>
    <t xml:space="preserve">VARIOS                        </t>
  </si>
  <si>
    <t xml:space="preserve">ACOPLE RAPIDO HEMBRA 3/4"               </t>
  </si>
  <si>
    <t xml:space="preserve">AL AGUA                       </t>
  </si>
  <si>
    <t xml:space="preserve">ANTIEMPASTE Y EN SECO         </t>
  </si>
  <si>
    <t xml:space="preserve">TELA ESMERIL                  </t>
  </si>
  <si>
    <t xml:space="preserve">LIMPIEZA                      </t>
  </si>
  <si>
    <t xml:space="preserve">PINCELES                      </t>
  </si>
  <si>
    <t xml:space="preserve">LLANAS                        </t>
  </si>
  <si>
    <t xml:space="preserve">METALICAS                     </t>
  </si>
  <si>
    <t xml:space="preserve">PLASTICAS                     </t>
  </si>
  <si>
    <t xml:space="preserve">LLANA COMBINADA 133X175 mm 20u          </t>
  </si>
  <si>
    <t xml:space="preserve">LUBRICANTES                   </t>
  </si>
  <si>
    <t xml:space="preserve">ACEITES                       </t>
  </si>
  <si>
    <t xml:space="preserve">LUBRICANTE DE SILICONA 440cm3           </t>
  </si>
  <si>
    <t xml:space="preserve">DESMOLDANTE SILICONADO 440cm3           </t>
  </si>
  <si>
    <t xml:space="preserve">GRASAS                        </t>
  </si>
  <si>
    <t xml:space="preserve">GRASA EN AEROSOL 250 CC                 </t>
  </si>
  <si>
    <t xml:space="preserve">MECHAS                        </t>
  </si>
  <si>
    <t xml:space="preserve">ACERO RAPIDO                  </t>
  </si>
  <si>
    <t xml:space="preserve">ESPECIALES                    </t>
  </si>
  <si>
    <t xml:space="preserve">WIDIA                         </t>
  </si>
  <si>
    <t xml:space="preserve">MECHA SDS PLUS essamet 14 x 460mm       </t>
  </si>
  <si>
    <t xml:space="preserve">PALAS                         </t>
  </si>
  <si>
    <t xml:space="preserve">PINTURA                       </t>
  </si>
  <si>
    <t xml:space="preserve">AEROSOLES                     </t>
  </si>
  <si>
    <t xml:space="preserve">AEROSOL 3 EN 1 VERDE NOCHE 240CC        </t>
  </si>
  <si>
    <t xml:space="preserve">AEROSOL ANTIOXIDO 237 CC                </t>
  </si>
  <si>
    <t xml:space="preserve">AEROSOL AZUL MARINO 237 CC              </t>
  </si>
  <si>
    <t xml:space="preserve">AEROSOL BERMELLON 237 CC                </t>
  </si>
  <si>
    <t xml:space="preserve">AEROSOL BLANCO BRILLANTE 237 CC         </t>
  </si>
  <si>
    <t xml:space="preserve">AEROSOL BLANCO MATE 237 CC              </t>
  </si>
  <si>
    <t xml:space="preserve">AEROSOL BLANCO SATINADO 237 CC          </t>
  </si>
  <si>
    <t xml:space="preserve">AEROSOL CELESTE 237 CC                  </t>
  </si>
  <si>
    <t xml:space="preserve">AEROSOL VERDE INGLES 237 CC             </t>
  </si>
  <si>
    <t xml:space="preserve">AEROSOL NARANJA 237 CC                  </t>
  </si>
  <si>
    <t xml:space="preserve">AEROSOL NEGRO SATINADO 237 CC           </t>
  </si>
  <si>
    <t xml:space="preserve">AEROSOL ROSA 237 CC                     </t>
  </si>
  <si>
    <t xml:space="preserve">AEROSOL VERDE CLARO 237 CC              </t>
  </si>
  <si>
    <t xml:space="preserve">AEROSOL ALUMINIO 237 CC                 </t>
  </si>
  <si>
    <t xml:space="preserve">AEROSOL ROJO VIVO 237 CC                </t>
  </si>
  <si>
    <t xml:space="preserve">AEROSOL BLANCO BRILLANTE 350 CC         </t>
  </si>
  <si>
    <t xml:space="preserve">AEROSOL BLANCO MATE 350 CC              </t>
  </si>
  <si>
    <t xml:space="preserve">AEROSOL BLANCO SATINADO 350 CC          </t>
  </si>
  <si>
    <t xml:space="preserve">AEROSOL VERDE INGLES 350 CC             </t>
  </si>
  <si>
    <t xml:space="preserve">AEROSOL NEGRO SATINADO 350 CC           </t>
  </si>
  <si>
    <t xml:space="preserve">BANDEJAS                      </t>
  </si>
  <si>
    <t xml:space="preserve">ENTONADORES                   </t>
  </si>
  <si>
    <t xml:space="preserve">ENTONADOR UNIVERSAL 30 cc AMARILLO      </t>
  </si>
  <si>
    <t xml:space="preserve">ENTONADOR UNIVERSAL 30 cc AZUL          </t>
  </si>
  <si>
    <t xml:space="preserve">ENTONADOR UNIVERSAL 30 cc CEDRO         </t>
  </si>
  <si>
    <t xml:space="preserve">ENTONADOR UNIVERSAL 30 cc OCRE          </t>
  </si>
  <si>
    <t xml:space="preserve">ENTONADOR UNIVERSAL 30 cc MARRON        </t>
  </si>
  <si>
    <t xml:space="preserve">ESPATULAS                     </t>
  </si>
  <si>
    <t xml:space="preserve">ESPATULA PLASTICA ENDUIR 120 mm 20u     </t>
  </si>
  <si>
    <t xml:space="preserve">ESPATULA PLASTICA ENDUIR 150 mm 20u     </t>
  </si>
  <si>
    <t xml:space="preserve">ESPATULA PLASTICA C/MANGO GRANDE x10u   </t>
  </si>
  <si>
    <t xml:space="preserve">ESPATULA PLASTICA C/MANGO MEDIANA x10u  </t>
  </si>
  <si>
    <t xml:space="preserve">ESPATULA PLASTICA C/MANGO CHICA x10u    </t>
  </si>
  <si>
    <t xml:space="preserve">ESPATULA PLASTICA ENDUIR 100 mm 20u     </t>
  </si>
  <si>
    <t xml:space="preserve">MASILLAS                      </t>
  </si>
  <si>
    <t xml:space="preserve">MASILLA P/MADERA 220cc NATURAL          </t>
  </si>
  <si>
    <t xml:space="preserve">RODILLO ANTIGOTA ECO 50/22              </t>
  </si>
  <si>
    <t xml:space="preserve">RODILLO LANA BLANCA 50/22               </t>
  </si>
  <si>
    <t xml:space="preserve">RODILLO LANA BLANCA 40/17               </t>
  </si>
  <si>
    <t xml:space="preserve">RODILLO SIMIL LANA NACIONAL 40/17       </t>
  </si>
  <si>
    <t xml:space="preserve">RODILLO EPOXI 40/22                     </t>
  </si>
  <si>
    <t xml:space="preserve">RODILLO MINI POLIESTER C/FUNDA 5        </t>
  </si>
  <si>
    <t xml:space="preserve">TINTA PARA TEÑIR MADERA 60 cc CAOBA     </t>
  </si>
  <si>
    <t xml:space="preserve">TINTA PARA TEÑIR MADERA 60 cc ALGARROBO </t>
  </si>
  <si>
    <t xml:space="preserve">SANITARIOS                    </t>
  </si>
  <si>
    <t xml:space="preserve">CORTINA DE BAÑO DOBLE                   </t>
  </si>
  <si>
    <t>CONEXIÓN CORRUGADO DESAGUE PILETA CROMAD</t>
  </si>
  <si>
    <t xml:space="preserve">CONEXIÓN FUELLE DEPOSITO GOMA CORTO     </t>
  </si>
  <si>
    <t xml:space="preserve">CANILLA ESFERICA  3/4 C/ MANGA          </t>
  </si>
  <si>
    <t xml:space="preserve">CINTA TEFLON ESTÁNDAR 1/2" X 10m x10u   </t>
  </si>
  <si>
    <t xml:space="preserve">CINTA TEFLON ESTÁNDAR 3/4" X 10m x10u   </t>
  </si>
  <si>
    <t xml:space="preserve">CINTA TEFLON ESTÁNDAR 1" X 10m x10u     </t>
  </si>
  <si>
    <t>CINTA TEFLON ALTA DENSIDAD 1/2" X 10m x1</t>
  </si>
  <si>
    <t>CINTA TEFLON ALTA DENSIDAD 3/4" X 10m x1</t>
  </si>
  <si>
    <t xml:space="preserve">CINTA DE TEFLON 19mm X 10mts x10u       </t>
  </si>
  <si>
    <t xml:space="preserve">SEGURIDAD                     </t>
  </si>
  <si>
    <t xml:space="preserve">SIERRAS DE COPA               </t>
  </si>
  <si>
    <t xml:space="preserve">SOPORTE A1 SIERRA COPA bimetal  3/8 (14 </t>
  </si>
  <si>
    <t>SOPORTE A2 SIERRA COPA bimetal  7/16 (de</t>
  </si>
  <si>
    <t xml:space="preserve">SOPORTE A3 SIERRA COPA bimetal  (acople </t>
  </si>
  <si>
    <t xml:space="preserve">BASE Y PUNTA SIERRA COPA TUNGST 73/113  </t>
  </si>
  <si>
    <t xml:space="preserve">BASE Y PUNTA SIERRA COPA TUNGST 33/103  </t>
  </si>
  <si>
    <t>EJE 220mm SIERRA COPA BROCA WIDIA (sds p</t>
  </si>
  <si>
    <t>EJE 430mm SIERRA COPA BROCA WIDIA (sds m</t>
  </si>
  <si>
    <t>EJE 430mm SIERRA COPA BROCA WIDIA (sds p</t>
  </si>
  <si>
    <t xml:space="preserve">SOLDADOR SOPLETE CON ENCENDIDO          </t>
  </si>
  <si>
    <t xml:space="preserve">REGULADOR GAS 1m MANGUERA               </t>
  </si>
  <si>
    <t xml:space="preserve">REGULADOR GAS 2m MANGUERA               </t>
  </si>
  <si>
    <t xml:space="preserve">METRO DE MADERA 2mts                    </t>
  </si>
  <si>
    <t xml:space="preserve">LIJA C/VELCRO 115mm GRANO 40 (20u)      </t>
  </si>
  <si>
    <t xml:space="preserve">LIJA C/VELCRO 115mm GRANO 120 (20u)     </t>
  </si>
  <si>
    <t xml:space="preserve">LIJA C/VELCRO 115mm GRANO 80 (20u)      </t>
  </si>
  <si>
    <t xml:space="preserve">LIJA C/VELCRO 115mm GRANO 60 (20u)      </t>
  </si>
  <si>
    <t xml:space="preserve">SANIPLAST      </t>
  </si>
  <si>
    <t xml:space="preserve">ACOPLE RAPIDO SANIPLAST STOP 1/2"       </t>
  </si>
  <si>
    <t xml:space="preserve">ACOPLE RAPIDO SANIPLAST STOP 3/4"       </t>
  </si>
  <si>
    <t xml:space="preserve">ACOPLE MACHO RAPIDO 3/4"-1/2"           </t>
  </si>
  <si>
    <t xml:space="preserve">RESISTENCIA Y TERMOSTATO 1500W          </t>
  </si>
  <si>
    <t xml:space="preserve">CANILLA 1/2" ESFERICA PVC               </t>
  </si>
  <si>
    <t xml:space="preserve">CANILLA 3/4" ESFERICA PVC               </t>
  </si>
  <si>
    <t xml:space="preserve">CANILLA 1/2" METAL ESFERICA             </t>
  </si>
  <si>
    <t xml:space="preserve">CANILLA 3/4" METAL ESFERICA             </t>
  </si>
  <si>
    <t xml:space="preserve">FLEXIBLE MALLADO ACERO 1/2"X30CM.       </t>
  </si>
  <si>
    <t xml:space="preserve">FLEXIBLE MALLADO ACERO 1/2"X40CM.       </t>
  </si>
  <si>
    <t xml:space="preserve">FLEXIBLE MALLADO ACERO 1/2"X50CM.       </t>
  </si>
  <si>
    <t xml:space="preserve">FLEXIBLE MALLADO ACERO 3/4"X30CM.       </t>
  </si>
  <si>
    <t xml:space="preserve">FLEXIBLE MALLADO ACERO 3/4"X40CM.       </t>
  </si>
  <si>
    <t>SANIPLAST</t>
  </si>
  <si>
    <t>SARGENTOS Y BROCHES</t>
  </si>
  <si>
    <t xml:space="preserve">      ENVIOS A TODO EL PAÍS</t>
  </si>
  <si>
    <t>CODIGO</t>
  </si>
  <si>
    <t>PROVEEDOR</t>
  </si>
  <si>
    <t xml:space="preserve">ARCO NIVELADOR (100)                    </t>
  </si>
  <si>
    <t xml:space="preserve">CUÑA NIVELADORA 5-13 (100)              </t>
  </si>
  <si>
    <t xml:space="preserve">CUÑA NIVELADORA 0,5-5  (200)            </t>
  </si>
  <si>
    <t xml:space="preserve">ABRAZADERA INOXIDABLE 25-40             </t>
  </si>
  <si>
    <t xml:space="preserve">ABRAZADERA INOXIDABLE 32-44             </t>
  </si>
  <si>
    <t xml:space="preserve">GUANTES MOTEADOS (DOCENA)               </t>
  </si>
  <si>
    <t>PRESUPUESTO VALIDO POR 72 Hs.</t>
  </si>
  <si>
    <t>PRECIO LISTA</t>
  </si>
  <si>
    <t>UNITARIO S/IVA</t>
  </si>
  <si>
    <t>Fecha de Emisión:28/05/2026</t>
  </si>
  <si>
    <t xml:space="preserve">COLTEC         </t>
  </si>
  <si>
    <t xml:space="preserve">ADHESIVO VINILICO 125Gr (POTE)          </t>
  </si>
  <si>
    <t xml:space="preserve">ADHESIVO VINILICO 250Gr (POTE)          </t>
  </si>
  <si>
    <t xml:space="preserve">MOSQUETON ALUMINIO 6 cm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</si>
</sst>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,###,##0.00"/>
    <numFmt numFmtId="165" formatCode="_-&quot;$&quot;\ * #,##0.00_-;\-&quot;$&quot;\ * #,##0.00_-;_-&quot;$&quot;\ * &quot;-&quot;??_-;_-@"/>
    <numFmt numFmtId="166" formatCode="_-[$$-2C0A]\ * #,##0.00_-;\-[$$-2C0A]\ * #,##0.00_-;_-[$$-2C0A]\ * &quot;-&quot;??_-;_-@"/>
    <numFmt numFmtId="167" formatCode="0.0%"/>
  </numFmts>
  <fonts count="4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99330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9"/>
      <color rgb="FF0000FF"/>
      <name val="Arial"/>
      <family val="2"/>
    </font>
    <font>
      <b/>
      <sz val="11"/>
      <color theme="1"/>
      <name val="Calibri"/>
      <family val="2"/>
    </font>
    <font>
      <b/>
      <sz val="10"/>
      <color rgb="FF366092"/>
      <name val="Calibri"/>
      <family val="2"/>
    </font>
    <font>
      <sz val="10"/>
      <color rgb="FF0000FF"/>
      <name val="Calibri"/>
      <family val="2"/>
    </font>
    <font>
      <sz val="20"/>
      <color theme="1"/>
      <name val="Calibri"/>
      <family val="2"/>
    </font>
    <font>
      <sz val="12"/>
      <color theme="1"/>
      <name val="Calibri"/>
      <family val="2"/>
    </font>
    <font>
      <b/>
      <i/>
      <sz val="10"/>
      <color rgb="FF00008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80"/>
      <name val="Calibri"/>
      <family val="2"/>
    </font>
    <font>
      <b/>
      <sz val="14"/>
      <color rgb="FFC30000"/>
      <name val="Arial"/>
      <family val="2"/>
    </font>
    <font>
      <sz val="9"/>
      <color rgb="FF0000C8"/>
      <name val="Arial"/>
      <family val="2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80"/>
      <name val="Calibri"/>
      <family val="2"/>
      <scheme val="minor"/>
    </font>
    <font>
      <b/>
      <i/>
      <sz val="10"/>
      <color rgb="FF00008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2"/>
      <color rgb="FF0C0C0C"/>
      <name val="Calibri"/>
      <family val="2"/>
    </font>
    <font>
      <b/>
      <sz val="18"/>
      <color theme="0"/>
      <name val="Calibri"/>
      <family val="2"/>
    </font>
    <font>
      <sz val="11"/>
      <color theme="0"/>
      <name val="Calibri"/>
      <family val="2"/>
    </font>
    <font>
      <b/>
      <sz val="12"/>
      <color theme="0"/>
      <name val="Calibri"/>
      <family val="2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</font>
    <font>
      <sz val="11"/>
      <color theme="3"/>
      <name val="Calibri"/>
      <family val="2"/>
    </font>
    <font>
      <b/>
      <sz val="14"/>
      <color theme="3"/>
      <name val="Calibri"/>
      <family val="2"/>
    </font>
    <font>
      <sz val="12"/>
      <color theme="3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  <font>
      <b/>
      <sz val="12"/>
      <color theme="1"/>
      <name val="Calibri"/>
      <family val="2"/>
    </font>
    <font>
      <b/>
      <sz val="11"/>
      <color theme="0"/>
      <name val="Calibri"/>
      <family val="2"/>
    </font>
    <font>
      <b/>
      <sz val="15"/>
      <color rgb="FF2E5E3E"/>
      <name val="Calibri"/>
      <family val="2"/>
    </font>
    <font>
      <sz val="11"/>
      <color rgb="FF333333"/>
      <name val="Calibri"/>
      <family val="2"/>
    </font>
    <font>
      <b/>
      <sz val="10"/>
      <color rgb="FF2E5E3E"/>
      <name val="Calibri"/>
      <family val="2"/>
    </font>
    <font>
      <b/>
      <sz val="11"/>
      <color rgb="FF2E5E3E"/>
      <name val="Calibri"/>
      <family val="2"/>
    </font>
    <font>
      <sz val="10"/>
      <color rgb="FF0C0C0C"/>
      <name val="Calibri"/>
      <family val="2"/>
    </font>
    <font>
      <b/>
      <sz val="20"/>
      <color rgb="FF000000"/>
      <name val="Calibri"/>
      <family val="2"/>
    </font>
    <font>
      <b/>
      <sz val="12"/>
      <color rgb="FF2E5E3E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59999389629810485"/>
        <bgColor rgb="FFFFFF66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06022"/>
        <bgColor indexed="64"/>
      </patternFill>
    </fill>
    <fill>
      <patternFill patternType="solid">
        <fgColor rgb="FF406022"/>
        <bgColor rgb="FFFFFF66"/>
      </patternFill>
    </fill>
    <fill>
      <patternFill patternType="solid">
        <fgColor theme="6" tint="0.59999389629810485"/>
        <bgColor rgb="FF92CDDC"/>
      </patternFill>
    </fill>
    <fill>
      <patternFill patternType="solid">
        <fgColor theme="0"/>
        <bgColor rgb="FFFFFF66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rgb="FF92D050"/>
      </patternFill>
    </fill>
    <fill>
      <patternFill patternType="solid">
        <fgColor rgb="FFEBE489"/>
        <bgColor rgb="FF92D050"/>
      </patternFill>
    </fill>
    <fill>
      <patternFill patternType="solid">
        <fgColor rgb="FF2E5E3E"/>
        <bgColor indexed="64"/>
      </patternFill>
    </fill>
    <fill>
      <patternFill patternType="solid">
        <fgColor rgb="FF2E5E3E"/>
        <bgColor rgb="FF92CDDC"/>
      </patternFill>
    </fill>
    <fill>
      <patternFill patternType="solid">
        <fgColor rgb="FFF5F5F5"/>
        <bgColor indexed="64"/>
      </patternFill>
    </fill>
    <fill>
      <patternFill patternType="solid">
        <fgColor theme="0"/>
        <bgColor rgb="FFD99594"/>
      </patternFill>
    </fill>
    <fill>
      <patternFill patternType="solid">
        <fgColor rgb="FFF5F5F5"/>
        <bgColor rgb="FFD99594"/>
      </patternFill>
    </fill>
    <fill>
      <patternFill patternType="solid">
        <fgColor rgb="FFF5F5F5"/>
        <bgColor rgb="FFFFFF66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5">
    <xf numFmtId="0" fontId="0" fillId="0" borderId="0"/>
    <xf numFmtId="0" fontId="4" fillId="0" borderId="9"/>
    <xf numFmtId="0" fontId="3" fillId="0" borderId="9"/>
    <xf numFmtId="0" fontId="2" fillId="0" borderId="9"/>
    <xf numFmtId="0" fontId="1" fillId="0" borderId="9"/>
  </cellStyleXfs>
  <cellXfs count="263">
    <xf numFmtId="0" fontId="0" fillId="0" borderId="0" xfId="0"/>
    <xf numFmtId="0" fontId="6" fillId="0" borderId="0" xfId="0" applyFont="1"/>
    <xf numFmtId="0" fontId="17" fillId="0" borderId="0" xfId="0" applyFont="1"/>
    <xf numFmtId="164" fontId="17" fillId="0" borderId="0" xfId="0" applyNumberFormat="1" applyFont="1"/>
    <xf numFmtId="14" fontId="17" fillId="0" borderId="0" xfId="0" applyNumberFormat="1" applyFont="1"/>
    <xf numFmtId="164" fontId="6" fillId="0" borderId="0" xfId="0" applyNumberFormat="1" applyFont="1"/>
    <xf numFmtId="14" fontId="6" fillId="0" borderId="0" xfId="0" applyNumberFormat="1" applyFont="1"/>
    <xf numFmtId="0" fontId="18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9" xfId="2"/>
    <xf numFmtId="164" fontId="3" fillId="0" borderId="9" xfId="2" applyNumberFormat="1"/>
    <xf numFmtId="14" fontId="3" fillId="0" borderId="9" xfId="2" applyNumberFormat="1"/>
    <xf numFmtId="0" fontId="9" fillId="3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166" fontId="9" fillId="3" borderId="12" xfId="0" applyNumberFormat="1" applyFont="1" applyFill="1" applyBorder="1" applyAlignment="1">
      <alignment horizontal="center"/>
    </xf>
    <xf numFmtId="166" fontId="9" fillId="3" borderId="11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165" fontId="26" fillId="9" borderId="9" xfId="0" applyNumberFormat="1" applyFont="1" applyFill="1" applyBorder="1" applyAlignment="1">
      <alignment horizontal="center" vertical="center"/>
    </xf>
    <xf numFmtId="2" fontId="9" fillId="9" borderId="24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28" fillId="10" borderId="9" xfId="0" applyFont="1" applyFill="1" applyBorder="1" applyAlignment="1">
      <alignment horizontal="center" vertical="center"/>
    </xf>
    <xf numFmtId="0" fontId="28" fillId="10" borderId="24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165" fontId="9" fillId="4" borderId="2" xfId="0" applyNumberFormat="1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166" fontId="6" fillId="0" borderId="9" xfId="0" applyNumberFormat="1" applyFont="1" applyBorder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2" fontId="6" fillId="0" borderId="9" xfId="0" applyNumberFormat="1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2" fontId="40" fillId="7" borderId="4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top"/>
    </xf>
    <xf numFmtId="165" fontId="6" fillId="0" borderId="9" xfId="0" applyNumberFormat="1" applyFont="1" applyBorder="1" applyAlignment="1">
      <alignment horizontal="center"/>
    </xf>
    <xf numFmtId="166" fontId="16" fillId="0" borderId="9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9" fillId="3" borderId="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27" fillId="11" borderId="9" xfId="0" applyFont="1" applyFill="1" applyBorder="1" applyAlignment="1">
      <alignment horizontal="center"/>
    </xf>
    <xf numFmtId="0" fontId="7" fillId="11" borderId="24" xfId="0" applyFont="1" applyFill="1" applyBorder="1" applyAlignment="1">
      <alignment horizontal="center"/>
    </xf>
    <xf numFmtId="0" fontId="0" fillId="11" borderId="14" xfId="0" applyFill="1" applyBorder="1" applyAlignment="1">
      <alignment horizontal="center"/>
    </xf>
    <xf numFmtId="0" fontId="0" fillId="11" borderId="15" xfId="0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165" fontId="42" fillId="9" borderId="29" xfId="0" applyNumberFormat="1" applyFont="1" applyFill="1" applyBorder="1" applyAlignment="1">
      <alignment horizontal="center"/>
    </xf>
    <xf numFmtId="0" fontId="9" fillId="3" borderId="20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0" fillId="11" borderId="15" xfId="0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16" borderId="28" xfId="0" applyFont="1" applyFill="1" applyBorder="1" applyAlignment="1">
      <alignment horizontal="center" vertical="center"/>
    </xf>
    <xf numFmtId="1" fontId="6" fillId="16" borderId="28" xfId="0" applyNumberFormat="1" applyFont="1" applyFill="1" applyBorder="1" applyAlignment="1">
      <alignment horizontal="center" vertical="center"/>
    </xf>
    <xf numFmtId="166" fontId="6" fillId="16" borderId="28" xfId="0" applyNumberFormat="1" applyFont="1" applyFill="1" applyBorder="1" applyAlignment="1">
      <alignment horizontal="center" vertical="center"/>
    </xf>
    <xf numFmtId="165" fontId="44" fillId="12" borderId="28" xfId="0" applyNumberFormat="1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1" fontId="6" fillId="11" borderId="28" xfId="0" applyNumberFormat="1" applyFont="1" applyFill="1" applyBorder="1" applyAlignment="1">
      <alignment horizontal="center" vertical="center"/>
    </xf>
    <xf numFmtId="166" fontId="6" fillId="11" borderId="28" xfId="0" applyNumberFormat="1" applyFont="1" applyFill="1" applyBorder="1" applyAlignment="1">
      <alignment horizontal="center" vertical="center"/>
    </xf>
    <xf numFmtId="165" fontId="44" fillId="10" borderId="28" xfId="0" applyNumberFormat="1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66" fontId="6" fillId="0" borderId="28" xfId="0" applyNumberFormat="1" applyFont="1" applyBorder="1" applyAlignment="1">
      <alignment horizontal="center" vertical="center"/>
    </xf>
    <xf numFmtId="165" fontId="44" fillId="16" borderId="28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/>
    </xf>
    <xf numFmtId="166" fontId="6" fillId="0" borderId="36" xfId="0" applyNumberFormat="1" applyFont="1" applyBorder="1" applyAlignment="1">
      <alignment horizontal="center" vertical="center"/>
    </xf>
    <xf numFmtId="165" fontId="44" fillId="10" borderId="36" xfId="0" applyNumberFormat="1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16" borderId="38" xfId="0" applyFont="1" applyFill="1" applyBorder="1" applyAlignment="1">
      <alignment horizontal="center" vertical="center"/>
    </xf>
    <xf numFmtId="1" fontId="6" fillId="16" borderId="38" xfId="0" applyNumberFormat="1" applyFont="1" applyFill="1" applyBorder="1" applyAlignment="1">
      <alignment horizontal="center" vertical="center"/>
    </xf>
    <xf numFmtId="166" fontId="6" fillId="16" borderId="38" xfId="0" applyNumberFormat="1" applyFont="1" applyFill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16" borderId="37" xfId="0" applyFont="1" applyFill="1" applyBorder="1" applyAlignment="1">
      <alignment horizontal="center" vertical="center"/>
    </xf>
    <xf numFmtId="1" fontId="6" fillId="16" borderId="37" xfId="0" applyNumberFormat="1" applyFont="1" applyFill="1" applyBorder="1" applyAlignment="1">
      <alignment horizontal="center" vertical="center"/>
    </xf>
    <xf numFmtId="166" fontId="6" fillId="16" borderId="37" xfId="0" applyNumberFormat="1" applyFont="1" applyFill="1" applyBorder="1" applyAlignment="1">
      <alignment horizontal="center" vertical="center"/>
    </xf>
    <xf numFmtId="165" fontId="44" fillId="12" borderId="37" xfId="0" applyNumberFormat="1" applyFont="1" applyFill="1" applyBorder="1" applyAlignment="1">
      <alignment horizontal="center" vertical="center"/>
    </xf>
    <xf numFmtId="1" fontId="6" fillId="0" borderId="38" xfId="0" applyNumberFormat="1" applyFont="1" applyBorder="1" applyAlignment="1">
      <alignment horizontal="center" vertical="center"/>
    </xf>
    <xf numFmtId="166" fontId="6" fillId="0" borderId="38" xfId="0" applyNumberFormat="1" applyFont="1" applyBorder="1" applyAlignment="1">
      <alignment horizontal="center" vertical="center"/>
    </xf>
    <xf numFmtId="165" fontId="44" fillId="10" borderId="38" xfId="0" applyNumberFormat="1" applyFont="1" applyFill="1" applyBorder="1" applyAlignment="1">
      <alignment horizontal="center" vertical="center"/>
    </xf>
    <xf numFmtId="0" fontId="6" fillId="16" borderId="36" xfId="0" applyFont="1" applyFill="1" applyBorder="1" applyAlignment="1">
      <alignment horizontal="center" vertical="center"/>
    </xf>
    <xf numFmtId="1" fontId="6" fillId="16" borderId="36" xfId="0" applyNumberFormat="1" applyFont="1" applyFill="1" applyBorder="1" applyAlignment="1">
      <alignment horizontal="center" vertical="center"/>
    </xf>
    <xf numFmtId="166" fontId="6" fillId="16" borderId="36" xfId="0" applyNumberFormat="1" applyFont="1" applyFill="1" applyBorder="1" applyAlignment="1">
      <alignment horizontal="center" vertical="center"/>
    </xf>
    <xf numFmtId="165" fontId="44" fillId="12" borderId="36" xfId="0" applyNumberFormat="1" applyFont="1" applyFill="1" applyBorder="1" applyAlignment="1">
      <alignment horizontal="center" vertical="center"/>
    </xf>
    <xf numFmtId="1" fontId="6" fillId="0" borderId="37" xfId="0" applyNumberFormat="1" applyFont="1" applyBorder="1" applyAlignment="1">
      <alignment horizontal="center" vertical="center"/>
    </xf>
    <xf numFmtId="166" fontId="6" fillId="0" borderId="3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165" fontId="40" fillId="7" borderId="5" xfId="0" applyNumberFormat="1" applyFont="1" applyFill="1" applyBorder="1" applyAlignment="1">
      <alignment horizontal="center" vertical="center"/>
    </xf>
    <xf numFmtId="0" fontId="40" fillId="7" borderId="11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2" fontId="6" fillId="0" borderId="32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13" fillId="16" borderId="36" xfId="0" applyFont="1" applyFill="1" applyBorder="1" applyAlignment="1">
      <alignment horizontal="center" vertical="center"/>
    </xf>
    <xf numFmtId="1" fontId="13" fillId="16" borderId="36" xfId="0" applyNumberFormat="1" applyFont="1" applyFill="1" applyBorder="1" applyAlignment="1">
      <alignment horizontal="center" vertical="center"/>
    </xf>
    <xf numFmtId="166" fontId="13" fillId="16" borderId="36" xfId="0" applyNumberFormat="1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16" borderId="51" xfId="0" applyFont="1" applyFill="1" applyBorder="1" applyAlignment="1">
      <alignment horizontal="center" vertical="center"/>
    </xf>
    <xf numFmtId="0" fontId="6" fillId="16" borderId="52" xfId="0" applyFont="1" applyFill="1" applyBorder="1" applyAlignment="1">
      <alignment horizontal="center" vertical="center"/>
    </xf>
    <xf numFmtId="0" fontId="13" fillId="16" borderId="52" xfId="0" applyFont="1" applyFill="1" applyBorder="1" applyAlignment="1">
      <alignment horizontal="center" vertical="center"/>
    </xf>
    <xf numFmtId="0" fontId="6" fillId="16" borderId="53" xfId="0" applyFont="1" applyFill="1" applyBorder="1" applyAlignment="1">
      <alignment horizontal="center" vertical="center"/>
    </xf>
    <xf numFmtId="0" fontId="6" fillId="0" borderId="51" xfId="0" applyFont="1" applyBorder="1" applyAlignment="1">
      <alignment horizontal="center"/>
    </xf>
    <xf numFmtId="0" fontId="14" fillId="3" borderId="21" xfId="0" applyFont="1" applyFill="1" applyBorder="1" applyAlignment="1">
      <alignment horizontal="center" vertical="center"/>
    </xf>
    <xf numFmtId="165" fontId="40" fillId="7" borderId="57" xfId="0" applyNumberFormat="1" applyFont="1" applyFill="1" applyBorder="1" applyAlignment="1">
      <alignment horizontal="center" vertical="center"/>
    </xf>
    <xf numFmtId="0" fontId="40" fillId="7" borderId="56" xfId="0" applyFont="1" applyFill="1" applyBorder="1" applyAlignment="1">
      <alignment horizontal="center" vertical="center"/>
    </xf>
    <xf numFmtId="0" fontId="40" fillId="7" borderId="58" xfId="0" applyFont="1" applyFill="1" applyBorder="1" applyAlignment="1">
      <alignment horizontal="center" vertical="center"/>
    </xf>
    <xf numFmtId="2" fontId="40" fillId="7" borderId="59" xfId="0" applyNumberFormat="1" applyFont="1" applyFill="1" applyBorder="1" applyAlignment="1">
      <alignment horizontal="center" vertical="center"/>
    </xf>
    <xf numFmtId="165" fontId="47" fillId="12" borderId="36" xfId="0" applyNumberFormat="1" applyFont="1" applyFill="1" applyBorder="1" applyAlignment="1">
      <alignment horizontal="center" vertical="center"/>
    </xf>
    <xf numFmtId="165" fontId="44" fillId="17" borderId="28" xfId="0" applyNumberFormat="1" applyFont="1" applyFill="1" applyBorder="1" applyAlignment="1">
      <alignment horizontal="center" vertical="center"/>
    </xf>
    <xf numFmtId="165" fontId="44" fillId="18" borderId="28" xfId="0" applyNumberFormat="1" applyFont="1" applyFill="1" applyBorder="1" applyAlignment="1">
      <alignment horizontal="center" vertical="center"/>
    </xf>
    <xf numFmtId="165" fontId="44" fillId="17" borderId="36" xfId="0" applyNumberFormat="1" applyFont="1" applyFill="1" applyBorder="1" applyAlignment="1">
      <alignment horizontal="center" vertical="center"/>
    </xf>
    <xf numFmtId="165" fontId="44" fillId="12" borderId="38" xfId="0" applyNumberFormat="1" applyFont="1" applyFill="1" applyBorder="1" applyAlignment="1">
      <alignment horizontal="center" vertical="center"/>
    </xf>
    <xf numFmtId="165" fontId="44" fillId="18" borderId="38" xfId="0" applyNumberFormat="1" applyFont="1" applyFill="1" applyBorder="1" applyAlignment="1">
      <alignment horizontal="center" vertical="center"/>
    </xf>
    <xf numFmtId="165" fontId="44" fillId="10" borderId="37" xfId="0" applyNumberFormat="1" applyFont="1" applyFill="1" applyBorder="1" applyAlignment="1">
      <alignment horizontal="center" vertical="center"/>
    </xf>
    <xf numFmtId="166" fontId="6" fillId="0" borderId="34" xfId="0" applyNumberFormat="1" applyFont="1" applyBorder="1" applyAlignment="1">
      <alignment horizontal="center" vertical="center"/>
    </xf>
    <xf numFmtId="166" fontId="6" fillId="0" borderId="29" xfId="0" applyNumberFormat="1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165" fontId="44" fillId="10" borderId="63" xfId="0" applyNumberFormat="1" applyFont="1" applyFill="1" applyBorder="1" applyAlignment="1">
      <alignment horizontal="center" vertical="center"/>
    </xf>
    <xf numFmtId="165" fontId="44" fillId="10" borderId="64" xfId="0" applyNumberFormat="1" applyFont="1" applyFill="1" applyBorder="1" applyAlignment="1">
      <alignment horizontal="center" vertical="center"/>
    </xf>
    <xf numFmtId="165" fontId="9" fillId="9" borderId="10" xfId="0" applyNumberFormat="1" applyFont="1" applyFill="1" applyBorder="1" applyAlignment="1">
      <alignment horizontal="center" vertical="center"/>
    </xf>
    <xf numFmtId="0" fontId="9" fillId="9" borderId="13" xfId="0" applyFont="1" applyFill="1" applyBorder="1" applyAlignment="1">
      <alignment horizontal="center" vertical="center"/>
    </xf>
    <xf numFmtId="2" fontId="9" fillId="9" borderId="4" xfId="0" applyNumberFormat="1" applyFont="1" applyFill="1" applyBorder="1" applyAlignment="1">
      <alignment horizontal="center" vertical="center"/>
    </xf>
    <xf numFmtId="1" fontId="9" fillId="9" borderId="13" xfId="0" applyNumberFormat="1" applyFont="1" applyFill="1" applyBorder="1" applyAlignment="1">
      <alignment horizontal="center" vertical="center"/>
    </xf>
    <xf numFmtId="1" fontId="9" fillId="9" borderId="1" xfId="0" applyNumberFormat="1" applyFont="1" applyFill="1" applyBorder="1" applyAlignment="1">
      <alignment horizontal="center" vertical="center"/>
    </xf>
    <xf numFmtId="2" fontId="6" fillId="16" borderId="29" xfId="0" applyNumberFormat="1" applyFont="1" applyFill="1" applyBorder="1" applyAlignment="1">
      <alignment horizontal="center" vertical="center"/>
    </xf>
    <xf numFmtId="2" fontId="6" fillId="11" borderId="29" xfId="0" applyNumberFormat="1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2" fontId="6" fillId="16" borderId="33" xfId="0" applyNumberFormat="1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2" fontId="6" fillId="16" borderId="32" xfId="0" applyNumberFormat="1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3" borderId="65" xfId="0" applyFont="1" applyFill="1" applyBorder="1" applyAlignment="1">
      <alignment horizontal="center" vertical="center"/>
    </xf>
    <xf numFmtId="0" fontId="6" fillId="3" borderId="68" xfId="0" applyFont="1" applyFill="1" applyBorder="1" applyAlignment="1">
      <alignment horizontal="center" vertical="center"/>
    </xf>
    <xf numFmtId="0" fontId="6" fillId="3" borderId="69" xfId="0" applyFont="1" applyFill="1" applyBorder="1" applyAlignment="1">
      <alignment horizontal="center" vertical="center"/>
    </xf>
    <xf numFmtId="2" fontId="13" fillId="16" borderId="32" xfId="0" applyNumberFormat="1" applyFont="1" applyFill="1" applyBorder="1" applyAlignment="1">
      <alignment horizontal="center" vertical="center"/>
    </xf>
    <xf numFmtId="2" fontId="6" fillId="16" borderId="34" xfId="0" applyNumberFormat="1" applyFont="1" applyFill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6" fillId="3" borderId="71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7" fillId="5" borderId="67" xfId="0" applyFont="1" applyFill="1" applyBorder="1" applyAlignment="1">
      <alignment horizontal="center"/>
    </xf>
    <xf numFmtId="0" fontId="7" fillId="5" borderId="66" xfId="0" applyFont="1" applyFill="1" applyBorder="1" applyAlignment="1">
      <alignment horizontal="center"/>
    </xf>
    <xf numFmtId="2" fontId="9" fillId="0" borderId="41" xfId="0" applyNumberFormat="1" applyFont="1" applyBorder="1" applyAlignment="1">
      <alignment horizontal="center" vertical="center"/>
    </xf>
    <xf numFmtId="0" fontId="6" fillId="16" borderId="39" xfId="0" applyFont="1" applyFill="1" applyBorder="1" applyAlignment="1">
      <alignment horizontal="center" vertical="center"/>
    </xf>
    <xf numFmtId="0" fontId="6" fillId="16" borderId="51" xfId="0" applyFont="1" applyFill="1" applyBorder="1" applyAlignment="1">
      <alignment horizontal="center"/>
    </xf>
    <xf numFmtId="0" fontId="6" fillId="16" borderId="52" xfId="0" applyFont="1" applyFill="1" applyBorder="1" applyAlignment="1">
      <alignment horizontal="center"/>
    </xf>
    <xf numFmtId="166" fontId="6" fillId="16" borderId="29" xfId="0" applyNumberFormat="1" applyFont="1" applyFill="1" applyBorder="1" applyAlignment="1">
      <alignment horizontal="center" vertical="center"/>
    </xf>
    <xf numFmtId="165" fontId="44" fillId="12" borderId="64" xfId="0" applyNumberFormat="1" applyFont="1" applyFill="1" applyBorder="1" applyAlignment="1">
      <alignment horizontal="center" vertical="center"/>
    </xf>
    <xf numFmtId="0" fontId="6" fillId="16" borderId="35" xfId="0" applyFont="1" applyFill="1" applyBorder="1" applyAlignment="1">
      <alignment horizontal="center" vertical="center"/>
    </xf>
    <xf numFmtId="166" fontId="6" fillId="16" borderId="32" xfId="0" applyNumberFormat="1" applyFont="1" applyFill="1" applyBorder="1" applyAlignment="1">
      <alignment horizontal="center" vertical="center"/>
    </xf>
    <xf numFmtId="165" fontId="44" fillId="12" borderId="65" xfId="0" applyNumberFormat="1" applyFont="1" applyFill="1" applyBorder="1" applyAlignment="1">
      <alignment horizontal="center" vertical="center"/>
    </xf>
    <xf numFmtId="0" fontId="6" fillId="16" borderId="62" xfId="0" applyFont="1" applyFill="1" applyBorder="1" applyAlignment="1">
      <alignment horizontal="center" vertical="center"/>
    </xf>
    <xf numFmtId="0" fontId="6" fillId="9" borderId="28" xfId="0" applyFont="1" applyFill="1" applyBorder="1" applyAlignment="1">
      <alignment horizontal="center"/>
    </xf>
    <xf numFmtId="0" fontId="34" fillId="9" borderId="28" xfId="0" applyFont="1" applyFill="1" applyBorder="1" applyAlignment="1">
      <alignment horizontal="center"/>
    </xf>
    <xf numFmtId="14" fontId="6" fillId="9" borderId="28" xfId="0" applyNumberFormat="1" applyFont="1" applyFill="1" applyBorder="1" applyAlignment="1">
      <alignment horizontal="center" vertical="center"/>
    </xf>
    <xf numFmtId="14" fontId="6" fillId="9" borderId="28" xfId="0" applyNumberFormat="1" applyFont="1" applyFill="1" applyBorder="1" applyAlignment="1">
      <alignment horizontal="center"/>
    </xf>
    <xf numFmtId="9" fontId="39" fillId="9" borderId="28" xfId="0" applyNumberFormat="1" applyFont="1" applyFill="1" applyBorder="1" applyAlignment="1">
      <alignment horizontal="center" vertical="center"/>
    </xf>
    <xf numFmtId="165" fontId="9" fillId="19" borderId="1" xfId="0" applyNumberFormat="1" applyFont="1" applyFill="1" applyBorder="1" applyAlignment="1">
      <alignment horizontal="center" vertical="center"/>
    </xf>
    <xf numFmtId="9" fontId="9" fillId="19" borderId="8" xfId="0" applyNumberFormat="1" applyFont="1" applyFill="1" applyBorder="1" applyAlignment="1">
      <alignment horizontal="center" vertical="center"/>
    </xf>
    <xf numFmtId="2" fontId="9" fillId="19" borderId="7" xfId="0" applyNumberFormat="1" applyFont="1" applyFill="1" applyBorder="1" applyAlignment="1">
      <alignment horizontal="center" vertical="center"/>
    </xf>
    <xf numFmtId="167" fontId="9" fillId="19" borderId="8" xfId="0" applyNumberFormat="1" applyFont="1" applyFill="1" applyBorder="1" applyAlignment="1">
      <alignment horizontal="center" vertical="center"/>
    </xf>
    <xf numFmtId="0" fontId="2" fillId="0" borderId="9" xfId="3"/>
    <xf numFmtId="164" fontId="2" fillId="0" borderId="9" xfId="3" applyNumberFormat="1"/>
    <xf numFmtId="0" fontId="23" fillId="0" borderId="9" xfId="3" applyFont="1"/>
    <xf numFmtId="0" fontId="24" fillId="0" borderId="9" xfId="3" applyFont="1"/>
    <xf numFmtId="14" fontId="2" fillId="0" borderId="9" xfId="3" applyNumberFormat="1"/>
    <xf numFmtId="0" fontId="6" fillId="11" borderId="52" xfId="0" applyFont="1" applyFill="1" applyBorder="1" applyAlignment="1">
      <alignment horizontal="center" vertical="center"/>
    </xf>
    <xf numFmtId="165" fontId="39" fillId="9" borderId="29" xfId="0" applyNumberFormat="1" applyFont="1" applyFill="1" applyBorder="1" applyAlignment="1">
      <alignment horizontal="center"/>
    </xf>
    <xf numFmtId="2" fontId="39" fillId="9" borderId="35" xfId="0" applyNumberFormat="1" applyFont="1" applyFill="1" applyBorder="1" applyAlignment="1">
      <alignment horizontal="center"/>
    </xf>
    <xf numFmtId="0" fontId="1" fillId="0" borderId="9" xfId="4"/>
    <xf numFmtId="0" fontId="19" fillId="0" borderId="9" xfId="4" applyFont="1"/>
    <xf numFmtId="0" fontId="20" fillId="0" borderId="9" xfId="4" applyFont="1"/>
    <xf numFmtId="0" fontId="21" fillId="0" borderId="9" xfId="4" applyFont="1"/>
    <xf numFmtId="0" fontId="22" fillId="0" borderId="9" xfId="4" applyFont="1"/>
    <xf numFmtId="164" fontId="1" fillId="0" borderId="9" xfId="4" applyNumberFormat="1"/>
    <xf numFmtId="0" fontId="23" fillId="0" borderId="9" xfId="4" applyFont="1"/>
    <xf numFmtId="0" fontId="24" fillId="0" borderId="9" xfId="4" applyFont="1"/>
    <xf numFmtId="14" fontId="1" fillId="0" borderId="9" xfId="4" applyNumberFormat="1"/>
    <xf numFmtId="0" fontId="41" fillId="9" borderId="9" xfId="0" applyFont="1" applyFill="1" applyBorder="1" applyAlignment="1">
      <alignment horizontal="center"/>
    </xf>
    <xf numFmtId="0" fontId="43" fillId="11" borderId="9" xfId="0" applyFont="1" applyFill="1" applyBorder="1" applyAlignment="1">
      <alignment horizontal="center" vertical="center"/>
    </xf>
    <xf numFmtId="9" fontId="42" fillId="9" borderId="36" xfId="0" applyNumberFormat="1" applyFont="1" applyFill="1" applyBorder="1" applyAlignment="1">
      <alignment horizontal="center" vertical="center"/>
    </xf>
    <xf numFmtId="0" fontId="33" fillId="8" borderId="25" xfId="0" applyFont="1" applyFill="1" applyBorder="1" applyAlignment="1">
      <alignment horizontal="center" vertical="center"/>
    </xf>
    <xf numFmtId="0" fontId="34" fillId="5" borderId="27" xfId="0" applyFont="1" applyFill="1" applyBorder="1" applyAlignment="1">
      <alignment horizontal="center"/>
    </xf>
    <xf numFmtId="0" fontId="39" fillId="8" borderId="25" xfId="0" applyFont="1" applyFill="1" applyBorder="1" applyAlignment="1">
      <alignment horizontal="center" vertical="center"/>
    </xf>
    <xf numFmtId="0" fontId="26" fillId="5" borderId="27" xfId="0" applyFont="1" applyFill="1" applyBorder="1" applyAlignment="1">
      <alignment horizontal="center"/>
    </xf>
    <xf numFmtId="0" fontId="29" fillId="15" borderId="25" xfId="0" applyFont="1" applyFill="1" applyBorder="1" applyAlignment="1">
      <alignment horizontal="center" vertical="center"/>
    </xf>
    <xf numFmtId="0" fontId="30" fillId="14" borderId="27" xfId="0" applyFont="1" applyFill="1" applyBorder="1" applyAlignment="1">
      <alignment horizontal="center"/>
    </xf>
    <xf numFmtId="0" fontId="30" fillId="14" borderId="26" xfId="0" applyFont="1" applyFill="1" applyBorder="1" applyAlignment="1">
      <alignment horizontal="center"/>
    </xf>
    <xf numFmtId="0" fontId="33" fillId="8" borderId="17" xfId="0" applyFont="1" applyFill="1" applyBorder="1" applyAlignment="1">
      <alignment horizontal="center" vertical="center"/>
    </xf>
    <xf numFmtId="0" fontId="34" fillId="5" borderId="18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/>
    </xf>
    <xf numFmtId="0" fontId="6" fillId="3" borderId="67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center"/>
    </xf>
    <xf numFmtId="0" fontId="37" fillId="9" borderId="18" xfId="0" applyFont="1" applyFill="1" applyBorder="1" applyAlignment="1">
      <alignment horizontal="center" vertical="center"/>
    </xf>
    <xf numFmtId="0" fontId="38" fillId="11" borderId="18" xfId="0" applyFont="1" applyFill="1" applyBorder="1" applyAlignment="1">
      <alignment horizontal="center"/>
    </xf>
    <xf numFmtId="0" fontId="38" fillId="11" borderId="19" xfId="0" applyFont="1" applyFill="1" applyBorder="1" applyAlignment="1">
      <alignment horizontal="center"/>
    </xf>
    <xf numFmtId="0" fontId="9" fillId="3" borderId="46" xfId="0" applyFont="1" applyFill="1" applyBorder="1" applyAlignment="1">
      <alignment horizontal="center" vertical="center"/>
    </xf>
    <xf numFmtId="0" fontId="7" fillId="5" borderId="48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/>
    </xf>
    <xf numFmtId="2" fontId="9" fillId="3" borderId="47" xfId="0" applyNumberFormat="1" applyFont="1" applyFill="1" applyBorder="1" applyAlignment="1">
      <alignment horizontal="center" vertical="center"/>
    </xf>
    <xf numFmtId="0" fontId="7" fillId="5" borderId="49" xfId="0" applyFont="1" applyFill="1" applyBorder="1" applyAlignment="1">
      <alignment horizontal="center"/>
    </xf>
    <xf numFmtId="0" fontId="29" fillId="15" borderId="23" xfId="0" applyFont="1" applyFill="1" applyBorder="1" applyAlignment="1">
      <alignment horizontal="center" vertical="center"/>
    </xf>
    <xf numFmtId="0" fontId="30" fillId="14" borderId="9" xfId="0" applyFont="1" applyFill="1" applyBorder="1" applyAlignment="1">
      <alignment horizontal="center"/>
    </xf>
    <xf numFmtId="0" fontId="30" fillId="14" borderId="24" xfId="0" applyFont="1" applyFill="1" applyBorder="1" applyAlignment="1">
      <alignment horizontal="center"/>
    </xf>
    <xf numFmtId="0" fontId="33" fillId="8" borderId="23" xfId="0" applyFont="1" applyFill="1" applyBorder="1" applyAlignment="1">
      <alignment horizontal="center" vertical="center"/>
    </xf>
    <xf numFmtId="0" fontId="34" fillId="5" borderId="9" xfId="0" applyFont="1" applyFill="1" applyBorder="1" applyAlignment="1">
      <alignment horizontal="center"/>
    </xf>
    <xf numFmtId="0" fontId="33" fillId="8" borderId="44" xfId="0" applyFont="1" applyFill="1" applyBorder="1" applyAlignment="1">
      <alignment horizontal="center" vertical="center"/>
    </xf>
    <xf numFmtId="0" fontId="34" fillId="5" borderId="45" xfId="0" applyFont="1" applyFill="1" applyBorder="1" applyAlignment="1">
      <alignment horizontal="center"/>
    </xf>
    <xf numFmtId="0" fontId="34" fillId="5" borderId="70" xfId="0" applyFont="1" applyFill="1" applyBorder="1" applyAlignment="1">
      <alignment horizontal="center"/>
    </xf>
    <xf numFmtId="0" fontId="35" fillId="8" borderId="25" xfId="0" applyFont="1" applyFill="1" applyBorder="1" applyAlignment="1">
      <alignment horizontal="center" vertical="center"/>
    </xf>
    <xf numFmtId="0" fontId="36" fillId="5" borderId="27" xfId="0" applyFont="1" applyFill="1" applyBorder="1" applyAlignment="1">
      <alignment horizontal="center"/>
    </xf>
    <xf numFmtId="0" fontId="7" fillId="5" borderId="22" xfId="0" applyFont="1" applyFill="1" applyBorder="1" applyAlignment="1">
      <alignment horizontal="center"/>
    </xf>
    <xf numFmtId="0" fontId="6" fillId="3" borderId="20" xfId="0" applyFont="1" applyFill="1" applyBorder="1" applyAlignment="1">
      <alignment horizontal="center" vertical="center"/>
    </xf>
    <xf numFmtId="0" fontId="7" fillId="5" borderId="66" xfId="0" applyFont="1" applyFill="1" applyBorder="1" applyAlignment="1">
      <alignment horizontal="center"/>
    </xf>
    <xf numFmtId="0" fontId="9" fillId="0" borderId="4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31" fillId="7" borderId="48" xfId="0" applyFont="1" applyFill="1" applyBorder="1" applyAlignment="1">
      <alignment horizontal="center" vertical="center"/>
    </xf>
    <xf numFmtId="0" fontId="30" fillId="6" borderId="6" xfId="0" applyFont="1" applyFill="1" applyBorder="1" applyAlignment="1">
      <alignment horizontal="center" vertical="center"/>
    </xf>
    <xf numFmtId="0" fontId="30" fillId="6" borderId="11" xfId="0" applyFont="1" applyFill="1" applyBorder="1" applyAlignment="1">
      <alignment horizontal="center" vertical="center"/>
    </xf>
    <xf numFmtId="0" fontId="15" fillId="0" borderId="4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1" fillId="7" borderId="54" xfId="0" applyFont="1" applyFill="1" applyBorder="1" applyAlignment="1">
      <alignment horizontal="center" vertical="center"/>
    </xf>
    <xf numFmtId="0" fontId="30" fillId="6" borderId="55" xfId="0" applyFont="1" applyFill="1" applyBorder="1" applyAlignment="1">
      <alignment horizontal="center"/>
    </xf>
    <xf numFmtId="0" fontId="30" fillId="6" borderId="56" xfId="0" applyFont="1" applyFill="1" applyBorder="1" applyAlignment="1">
      <alignment horizontal="center"/>
    </xf>
    <xf numFmtId="0" fontId="14" fillId="3" borderId="21" xfId="0" applyFont="1" applyFill="1" applyBorder="1" applyAlignment="1">
      <alignment horizontal="center" vertical="center"/>
    </xf>
    <xf numFmtId="0" fontId="45" fillId="10" borderId="29" xfId="0" applyFont="1" applyFill="1" applyBorder="1" applyAlignment="1">
      <alignment horizontal="center" vertical="center"/>
    </xf>
    <xf numFmtId="0" fontId="45" fillId="10" borderId="35" xfId="0" applyFont="1" applyFill="1" applyBorder="1" applyAlignment="1">
      <alignment horizontal="center" vertical="center"/>
    </xf>
    <xf numFmtId="0" fontId="46" fillId="13" borderId="25" xfId="0" applyFont="1" applyFill="1" applyBorder="1" applyAlignment="1">
      <alignment horizontal="center" vertical="center"/>
    </xf>
    <xf numFmtId="0" fontId="46" fillId="13" borderId="27" xfId="0" applyFont="1" applyFill="1" applyBorder="1" applyAlignment="1">
      <alignment horizontal="center" vertical="center"/>
    </xf>
    <xf numFmtId="0" fontId="46" fillId="13" borderId="26" xfId="0" applyFont="1" applyFill="1" applyBorder="1" applyAlignment="1">
      <alignment horizontal="center" vertical="center"/>
    </xf>
    <xf numFmtId="0" fontId="45" fillId="10" borderId="30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01478C73-CB0D-4345-BCE2-415C144ADA11}"/>
    <cellStyle name="Normal 3" xfId="2" xr:uid="{5E2EEA21-1751-452F-AEC6-F67C4E7DA061}"/>
    <cellStyle name="Normal 4" xfId="3" xr:uid="{C7ACDC59-D824-4347-A250-48D779F3AF95}"/>
    <cellStyle name="Normal 5" xfId="4" xr:uid="{979DD6B8-5BF4-4D5D-BE59-A58EC79E7AFA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5F5F5"/>
      <color rgb="FF2E5E3E"/>
      <color rgb="FFEBE489"/>
      <color rgb="FFFFE178"/>
      <color rgb="FFFFD750"/>
      <color rgb="FFFFCC00"/>
      <color rgb="FFF4C542"/>
      <color rgb="FF000000"/>
      <color rgb="FF333333"/>
      <color rgb="FF44444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6" Type="http://schemas.openxmlformats.org/officeDocument/2006/relationships/image" Target="../media/image6.jpg"/><Relationship Id="rId238" Type="http://schemas.openxmlformats.org/officeDocument/2006/relationships/image" Target="../media/image23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jp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svg"/><Relationship Id="rId251" Type="http://schemas.openxmlformats.org/officeDocument/2006/relationships/image" Target="../media/image251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57" Type="http://schemas.openxmlformats.org/officeDocument/2006/relationships/image" Target="../media/image57.jp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466725</xdr:colOff>
      <xdr:row>280</xdr:row>
      <xdr:rowOff>76200</xdr:rowOff>
    </xdr:from>
    <xdr:ext cx="647700" cy="638175"/>
    <xdr:grpSp>
      <xdr:nvGrpSpPr>
        <xdr:cNvPr id="17" name="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0769276" y="104135853"/>
          <a:ext cx="647700" cy="638175"/>
          <a:chOff x="5022150" y="3460913"/>
          <a:chExt cx="647700" cy="638175"/>
        </a:xfrm>
      </xdr:grpSpPr>
      <xdr:grpSp>
        <xdr:nvGrpSpPr>
          <xdr:cNvPr id="18" name="Shap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/>
        </xdr:nvGrpSpPr>
        <xdr:grpSpPr>
          <a:xfrm>
            <a:off x="5022150" y="3460913"/>
            <a:ext cx="647700" cy="638175"/>
            <a:chOff x="5022150" y="3460913"/>
            <a:chExt cx="647700" cy="638175"/>
          </a:xfrm>
        </xdr:grpSpPr>
        <xdr:sp macro="" textlink="">
          <xdr:nvSpPr>
            <xdr:cNvPr id="19" name="Shape 4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>
            <a:xfrm>
              <a:off x="5022150" y="3460913"/>
              <a:ext cx="647700" cy="638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0" name="Shape 18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GrpSpPr/>
          </xdr:nvGrpSpPr>
          <xdr:grpSpPr>
            <a:xfrm>
              <a:off x="5022150" y="3460913"/>
              <a:ext cx="647700" cy="638175"/>
              <a:chOff x="5022150" y="3460913"/>
              <a:chExt cx="647700" cy="638175"/>
            </a:xfrm>
          </xdr:grpSpPr>
          <xdr:sp macro="" textlink="">
            <xdr:nvSpPr>
              <xdr:cNvPr id="21" name="Shape 19">
                <a:extLst>
                  <a:ext uri="{FF2B5EF4-FFF2-40B4-BE49-F238E27FC236}">
                    <a16:creationId xmlns:a16="http://schemas.microsoft.com/office/drawing/2014/main" id="{00000000-0008-0000-0000-000015000000}"/>
                  </a:ext>
                </a:extLst>
              </xdr:cNvPr>
              <xdr:cNvSpPr/>
            </xdr:nvSpPr>
            <xdr:spPr>
              <a:xfrm>
                <a:off x="5022150" y="3460913"/>
                <a:ext cx="647700" cy="6381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2" name="Shape 20">
                <a:extLst>
                  <a:ext uri="{FF2B5EF4-FFF2-40B4-BE49-F238E27FC236}">
                    <a16:creationId xmlns:a16="http://schemas.microsoft.com/office/drawing/2014/main" id="{00000000-0008-0000-0000-000016000000}"/>
                  </a:ext>
                </a:extLst>
              </xdr:cNvPr>
              <xdr:cNvGrpSpPr/>
            </xdr:nvGrpSpPr>
            <xdr:grpSpPr>
              <a:xfrm>
                <a:off x="5022150" y="3460913"/>
                <a:ext cx="647700" cy="638175"/>
                <a:chOff x="5022150" y="3460913"/>
                <a:chExt cx="647700" cy="638175"/>
              </a:xfrm>
            </xdr:grpSpPr>
            <xdr:sp macro="" textlink="">
              <xdr:nvSpPr>
                <xdr:cNvPr id="23" name="Shape 21">
                  <a:extLst>
                    <a:ext uri="{FF2B5EF4-FFF2-40B4-BE49-F238E27FC236}">
                      <a16:creationId xmlns:a16="http://schemas.microsoft.com/office/drawing/2014/main" id="{00000000-0008-0000-0000-000017000000}"/>
                    </a:ext>
                  </a:extLst>
                </xdr:cNvPr>
                <xdr:cNvSpPr/>
              </xdr:nvSpPr>
              <xdr:spPr>
                <a:xfrm>
                  <a:off x="5022150" y="3460913"/>
                  <a:ext cx="647700" cy="6381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4" name="Shape 22">
                  <a:extLst>
                    <a:ext uri="{FF2B5EF4-FFF2-40B4-BE49-F238E27FC236}">
                      <a16:creationId xmlns:a16="http://schemas.microsoft.com/office/drawing/2014/main" id="{00000000-0008-0000-0000-000018000000}"/>
                    </a:ext>
                  </a:extLst>
                </xdr:cNvPr>
                <xdr:cNvGrpSpPr/>
              </xdr:nvGrpSpPr>
              <xdr:grpSpPr>
                <a:xfrm>
                  <a:off x="5022150" y="3460913"/>
                  <a:ext cx="647700" cy="638175"/>
                  <a:chOff x="5022150" y="3460913"/>
                  <a:chExt cx="647700" cy="638175"/>
                </a:xfrm>
              </xdr:grpSpPr>
              <xdr:sp macro="" textlink="">
                <xdr:nvSpPr>
                  <xdr:cNvPr id="25" name="Shape 23">
                    <a:extLst>
                      <a:ext uri="{FF2B5EF4-FFF2-40B4-BE49-F238E27FC236}">
                        <a16:creationId xmlns:a16="http://schemas.microsoft.com/office/drawing/2014/main" id="{00000000-0008-0000-0000-000019000000}"/>
                      </a:ext>
                    </a:extLst>
                  </xdr:cNvPr>
                  <xdr:cNvSpPr/>
                </xdr:nvSpPr>
                <xdr:spPr>
                  <a:xfrm>
                    <a:off x="5022150" y="3460913"/>
                    <a:ext cx="647700" cy="6381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6" name="Shape 24">
                    <a:extLst>
                      <a:ext uri="{FF2B5EF4-FFF2-40B4-BE49-F238E27FC236}">
                        <a16:creationId xmlns:a16="http://schemas.microsoft.com/office/drawing/2014/main" id="{00000000-0008-0000-0000-00001A000000}"/>
                      </a:ext>
                    </a:extLst>
                  </xdr:cNvPr>
                  <xdr:cNvGrpSpPr/>
                </xdr:nvGrpSpPr>
                <xdr:grpSpPr>
                  <a:xfrm>
                    <a:off x="5022150" y="3460913"/>
                    <a:ext cx="647700" cy="638175"/>
                    <a:chOff x="4726872" y="3113250"/>
                    <a:chExt cx="1238248" cy="1333500"/>
                  </a:xfrm>
                </xdr:grpSpPr>
                <xdr:sp macro="" textlink="">
                  <xdr:nvSpPr>
                    <xdr:cNvPr id="27" name="Shape 25">
                      <a:extLst>
                        <a:ext uri="{FF2B5EF4-FFF2-40B4-BE49-F238E27FC236}">
                          <a16:creationId xmlns:a16="http://schemas.microsoft.com/office/drawing/2014/main" id="{00000000-0008-0000-0000-00001B000000}"/>
                        </a:ext>
                      </a:extLst>
                    </xdr:cNvPr>
                    <xdr:cNvSpPr/>
                  </xdr:nvSpPr>
                  <xdr:spPr>
                    <a:xfrm>
                      <a:off x="4726872" y="3113250"/>
                      <a:ext cx="1238225" cy="13335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8" name="Shape 26">
                      <a:extLst>
                        <a:ext uri="{FF2B5EF4-FFF2-40B4-BE49-F238E27FC236}">
                          <a16:creationId xmlns:a16="http://schemas.microsoft.com/office/drawing/2014/main" id="{00000000-0008-0000-0000-00001C000000}"/>
                        </a:ext>
                      </a:extLst>
                    </xdr:cNvPr>
                    <xdr:cNvGrpSpPr/>
                  </xdr:nvGrpSpPr>
                  <xdr:grpSpPr>
                    <a:xfrm>
                      <a:off x="4726872" y="3113250"/>
                      <a:ext cx="1238248" cy="1333500"/>
                      <a:chOff x="11191720" y="148844987"/>
                      <a:chExt cx="1555875" cy="1368512"/>
                    </a:xfrm>
                  </xdr:grpSpPr>
                  <xdr:sp macro="" textlink="">
                    <xdr:nvSpPr>
                      <xdr:cNvPr id="29" name="Shape 27">
                        <a:extLst>
                          <a:ext uri="{FF2B5EF4-FFF2-40B4-BE49-F238E27FC236}">
                            <a16:creationId xmlns:a16="http://schemas.microsoft.com/office/drawing/2014/main" id="{00000000-0008-0000-0000-00001D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191720" y="148844987"/>
                        <a:ext cx="1555875" cy="13685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30" name="Shape 28">
                        <a:extLst>
                          <a:ext uri="{FF2B5EF4-FFF2-40B4-BE49-F238E27FC236}">
                            <a16:creationId xmlns:a16="http://schemas.microsoft.com/office/drawing/2014/main" id="{00000000-0008-0000-0000-00001E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191720" y="148844987"/>
                        <a:ext cx="1276820" cy="136851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11275</xdr:colOff>
      <xdr:row>87</xdr:row>
      <xdr:rowOff>8746</xdr:rowOff>
    </xdr:from>
    <xdr:ext cx="1333500" cy="619125"/>
    <xdr:grpSp>
      <xdr:nvGrpSpPr>
        <xdr:cNvPr id="31" name="Shape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/>
      </xdr:nvGrpSpPr>
      <xdr:grpSpPr>
        <a:xfrm>
          <a:off x="10313826" y="31748379"/>
          <a:ext cx="1333500" cy="619125"/>
          <a:chOff x="4679250" y="3470438"/>
          <a:chExt cx="1333500" cy="619125"/>
        </a:xfrm>
      </xdr:grpSpPr>
      <xdr:grpSp>
        <xdr:nvGrpSpPr>
          <xdr:cNvPr id="32" name="Shape 2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GrpSpPr/>
        </xdr:nvGrpSpPr>
        <xdr:grpSpPr>
          <a:xfrm>
            <a:off x="4679250" y="3470438"/>
            <a:ext cx="1333500" cy="619125"/>
            <a:chOff x="4679250" y="3470438"/>
            <a:chExt cx="1333500" cy="619125"/>
          </a:xfrm>
        </xdr:grpSpPr>
        <xdr:sp macro="" textlink="">
          <xdr:nvSpPr>
            <xdr:cNvPr id="33" name="Shape 4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4679250" y="3470438"/>
              <a:ext cx="1333500" cy="6191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4" name="Shape 30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GrpSpPr/>
          </xdr:nvGrpSpPr>
          <xdr:grpSpPr>
            <a:xfrm>
              <a:off x="4679250" y="3470438"/>
              <a:ext cx="1333500" cy="619125"/>
              <a:chOff x="4679250" y="3470438"/>
              <a:chExt cx="1333500" cy="619125"/>
            </a:xfrm>
          </xdr:grpSpPr>
          <xdr:sp macro="" textlink="">
            <xdr:nvSpPr>
              <xdr:cNvPr id="35" name="Shape 31">
                <a:extLst>
                  <a:ext uri="{FF2B5EF4-FFF2-40B4-BE49-F238E27FC236}">
                    <a16:creationId xmlns:a16="http://schemas.microsoft.com/office/drawing/2014/main" id="{00000000-0008-0000-0000-000023000000}"/>
                  </a:ext>
                </a:extLst>
              </xdr:cNvPr>
              <xdr:cNvSpPr/>
            </xdr:nvSpPr>
            <xdr:spPr>
              <a:xfrm>
                <a:off x="4679250" y="3470438"/>
                <a:ext cx="1333500" cy="6191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" name="Shape 32">
                <a:extLst>
                  <a:ext uri="{FF2B5EF4-FFF2-40B4-BE49-F238E27FC236}">
                    <a16:creationId xmlns:a16="http://schemas.microsoft.com/office/drawing/2014/main" id="{00000000-0008-0000-0000-000024000000}"/>
                  </a:ext>
                </a:extLst>
              </xdr:cNvPr>
              <xdr:cNvGrpSpPr/>
            </xdr:nvGrpSpPr>
            <xdr:grpSpPr>
              <a:xfrm>
                <a:off x="4679250" y="3470438"/>
                <a:ext cx="1333500" cy="619125"/>
                <a:chOff x="4679250" y="3470438"/>
                <a:chExt cx="1333500" cy="619125"/>
              </a:xfrm>
            </xdr:grpSpPr>
            <xdr:sp macro="" textlink="">
              <xdr:nvSpPr>
                <xdr:cNvPr id="37" name="Shape 33">
                  <a:extLst>
                    <a:ext uri="{FF2B5EF4-FFF2-40B4-BE49-F238E27FC236}">
                      <a16:creationId xmlns:a16="http://schemas.microsoft.com/office/drawing/2014/main" id="{00000000-0008-0000-0000-000025000000}"/>
                    </a:ext>
                  </a:extLst>
                </xdr:cNvPr>
                <xdr:cNvSpPr/>
              </xdr:nvSpPr>
              <xdr:spPr>
                <a:xfrm>
                  <a:off x="4679250" y="3470438"/>
                  <a:ext cx="1333500" cy="6191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38" name="Shape 34">
                  <a:extLst>
                    <a:ext uri="{FF2B5EF4-FFF2-40B4-BE49-F238E27FC236}">
                      <a16:creationId xmlns:a16="http://schemas.microsoft.com/office/drawing/2014/main" id="{00000000-0008-0000-0000-000026000000}"/>
                    </a:ext>
                  </a:extLst>
                </xdr:cNvPr>
                <xdr:cNvGrpSpPr/>
              </xdr:nvGrpSpPr>
              <xdr:grpSpPr>
                <a:xfrm>
                  <a:off x="4679250" y="3470438"/>
                  <a:ext cx="1333500" cy="619125"/>
                  <a:chOff x="4679250" y="3470438"/>
                  <a:chExt cx="1333500" cy="619125"/>
                </a:xfrm>
              </xdr:grpSpPr>
              <xdr:sp macro="" textlink="">
                <xdr:nvSpPr>
                  <xdr:cNvPr id="39" name="Shape 35">
                    <a:extLst>
                      <a:ext uri="{FF2B5EF4-FFF2-40B4-BE49-F238E27FC236}">
                        <a16:creationId xmlns:a16="http://schemas.microsoft.com/office/drawing/2014/main" id="{00000000-0008-0000-0000-000027000000}"/>
                      </a:ext>
                    </a:extLst>
                  </xdr:cNvPr>
                  <xdr:cNvSpPr/>
                </xdr:nvSpPr>
                <xdr:spPr>
                  <a:xfrm>
                    <a:off x="4679250" y="3470438"/>
                    <a:ext cx="1333500" cy="6191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40" name="Shape 36">
                    <a:extLst>
                      <a:ext uri="{FF2B5EF4-FFF2-40B4-BE49-F238E27FC236}">
                        <a16:creationId xmlns:a16="http://schemas.microsoft.com/office/drawing/2014/main" id="{00000000-0008-0000-0000-000028000000}"/>
                      </a:ext>
                    </a:extLst>
                  </xdr:cNvPr>
                  <xdr:cNvGrpSpPr/>
                </xdr:nvGrpSpPr>
                <xdr:grpSpPr>
                  <a:xfrm>
                    <a:off x="4679250" y="3470438"/>
                    <a:ext cx="1333500" cy="619125"/>
                    <a:chOff x="4679250" y="3470438"/>
                    <a:chExt cx="1333500" cy="619125"/>
                  </a:xfrm>
                </xdr:grpSpPr>
                <xdr:sp macro="" textlink="">
                  <xdr:nvSpPr>
                    <xdr:cNvPr id="41" name="Shape 37">
                      <a:extLst>
                        <a:ext uri="{FF2B5EF4-FFF2-40B4-BE49-F238E27FC236}">
                          <a16:creationId xmlns:a16="http://schemas.microsoft.com/office/drawing/2014/main" id="{00000000-0008-0000-0000-000029000000}"/>
                        </a:ext>
                      </a:extLst>
                    </xdr:cNvPr>
                    <xdr:cNvSpPr/>
                  </xdr:nvSpPr>
                  <xdr:spPr>
                    <a:xfrm>
                      <a:off x="4679250" y="3470438"/>
                      <a:ext cx="1333500" cy="6191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42" name="Shape 38">
                      <a:extLst>
                        <a:ext uri="{FF2B5EF4-FFF2-40B4-BE49-F238E27FC236}">
                          <a16:creationId xmlns:a16="http://schemas.microsoft.com/office/drawing/2014/main" id="{00000000-0008-0000-0000-00002A000000}"/>
                        </a:ext>
                      </a:extLst>
                    </xdr:cNvPr>
                    <xdr:cNvGrpSpPr/>
                  </xdr:nvGrpSpPr>
                  <xdr:grpSpPr>
                    <a:xfrm>
                      <a:off x="4679250" y="3470438"/>
                      <a:ext cx="1333500" cy="619125"/>
                      <a:chOff x="10019969" y="43189166"/>
                      <a:chExt cx="1363980" cy="632460"/>
                    </a:xfrm>
                  </xdr:grpSpPr>
                  <xdr:sp macro="" textlink="">
                    <xdr:nvSpPr>
                      <xdr:cNvPr id="43" name="Shape 39">
                        <a:extLst>
                          <a:ext uri="{FF2B5EF4-FFF2-40B4-BE49-F238E27FC236}">
                            <a16:creationId xmlns:a16="http://schemas.microsoft.com/office/drawing/2014/main" id="{00000000-0008-0000-0000-00002B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0019969" y="43189166"/>
                        <a:ext cx="1363975" cy="6324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44" name="Shape 40">
                        <a:extLst>
                          <a:ext uri="{FF2B5EF4-FFF2-40B4-BE49-F238E27FC236}">
                            <a16:creationId xmlns:a16="http://schemas.microsoft.com/office/drawing/2014/main" id="{00000000-0008-0000-0000-00002C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">
                        <a:alphaModFix/>
                      </a:blip>
                      <a:srcRect/>
                      <a:stretch/>
                    </xdr:blipFill>
                    <xdr:spPr>
                      <a:xfrm>
                        <a:off x="10797209" y="43189166"/>
                        <a:ext cx="563880" cy="22098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45" name="Shape 41">
                        <a:extLst>
                          <a:ext uri="{FF2B5EF4-FFF2-40B4-BE49-F238E27FC236}">
                            <a16:creationId xmlns:a16="http://schemas.microsoft.com/office/drawing/2014/main" id="{00000000-0008-0000-0000-00002D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">
                        <a:alphaModFix/>
                      </a:blip>
                      <a:srcRect l="-1376" t="39932" r="1371" b="1718"/>
                      <a:stretch/>
                    </xdr:blipFill>
                    <xdr:spPr>
                      <a:xfrm>
                        <a:off x="10019969" y="43303466"/>
                        <a:ext cx="1363980" cy="51816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195263</xdr:colOff>
      <xdr:row>118</xdr:row>
      <xdr:rowOff>165100</xdr:rowOff>
    </xdr:from>
    <xdr:ext cx="981075" cy="714375"/>
    <xdr:grpSp>
      <xdr:nvGrpSpPr>
        <xdr:cNvPr id="46" name="Shape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GrpSpPr/>
      </xdr:nvGrpSpPr>
      <xdr:grpSpPr>
        <a:xfrm>
          <a:off x="10497814" y="42487202"/>
          <a:ext cx="981075" cy="714375"/>
          <a:chOff x="4855463" y="3419955"/>
          <a:chExt cx="981075" cy="720090"/>
        </a:xfrm>
      </xdr:grpSpPr>
      <xdr:grpSp>
        <xdr:nvGrpSpPr>
          <xdr:cNvPr id="47" name="Shape 42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GrpSpPr/>
        </xdr:nvGrpSpPr>
        <xdr:grpSpPr>
          <a:xfrm>
            <a:off x="4855463" y="3419955"/>
            <a:ext cx="981075" cy="720090"/>
            <a:chOff x="4693538" y="3351375"/>
            <a:chExt cx="1304925" cy="857250"/>
          </a:xfrm>
        </xdr:grpSpPr>
        <xdr:sp macro="" textlink="">
          <xdr:nvSpPr>
            <xdr:cNvPr id="48" name="Shape 4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SpPr/>
          </xdr:nvSpPr>
          <xdr:spPr>
            <a:xfrm>
              <a:off x="4693538" y="3351375"/>
              <a:ext cx="1304925" cy="8572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9" name="Shape 43" title="Dibujo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GrpSpPr/>
          </xdr:nvGrpSpPr>
          <xdr:grpSpPr>
            <a:xfrm>
              <a:off x="4693538" y="3351375"/>
              <a:ext cx="1304925" cy="857250"/>
              <a:chOff x="4617338" y="3351375"/>
              <a:chExt cx="1457325" cy="857250"/>
            </a:xfrm>
          </xdr:grpSpPr>
          <xdr:sp macro="" textlink="">
            <xdr:nvSpPr>
              <xdr:cNvPr id="50" name="Shape 44">
                <a:extLst>
                  <a:ext uri="{FF2B5EF4-FFF2-40B4-BE49-F238E27FC236}">
                    <a16:creationId xmlns:a16="http://schemas.microsoft.com/office/drawing/2014/main" id="{00000000-0008-0000-0000-000032000000}"/>
                  </a:ext>
                </a:extLst>
              </xdr:cNvPr>
              <xdr:cNvSpPr/>
            </xdr:nvSpPr>
            <xdr:spPr>
              <a:xfrm>
                <a:off x="4617338" y="3351375"/>
                <a:ext cx="1457325" cy="8572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51" name="Shape 45">
                <a:extLst>
                  <a:ext uri="{FF2B5EF4-FFF2-40B4-BE49-F238E27FC236}">
                    <a16:creationId xmlns:a16="http://schemas.microsoft.com/office/drawing/2014/main" id="{00000000-0008-0000-0000-000033000000}"/>
                  </a:ext>
                </a:extLst>
              </xdr:cNvPr>
              <xdr:cNvGrpSpPr/>
            </xdr:nvGrpSpPr>
            <xdr:grpSpPr>
              <a:xfrm>
                <a:off x="4617338" y="3351375"/>
                <a:ext cx="1457325" cy="857250"/>
                <a:chOff x="4617338" y="3351375"/>
                <a:chExt cx="1457325" cy="857250"/>
              </a:xfrm>
            </xdr:grpSpPr>
            <xdr:sp macro="" textlink="">
              <xdr:nvSpPr>
                <xdr:cNvPr id="52" name="Shape 46">
                  <a:extLst>
                    <a:ext uri="{FF2B5EF4-FFF2-40B4-BE49-F238E27FC236}">
                      <a16:creationId xmlns:a16="http://schemas.microsoft.com/office/drawing/2014/main" id="{00000000-0008-0000-0000-000034000000}"/>
                    </a:ext>
                  </a:extLst>
                </xdr:cNvPr>
                <xdr:cNvSpPr/>
              </xdr:nvSpPr>
              <xdr:spPr>
                <a:xfrm>
                  <a:off x="4617338" y="3351375"/>
                  <a:ext cx="1457325" cy="8572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53" name="Shape 47">
                  <a:extLst>
                    <a:ext uri="{FF2B5EF4-FFF2-40B4-BE49-F238E27FC236}">
                      <a16:creationId xmlns:a16="http://schemas.microsoft.com/office/drawing/2014/main" id="{00000000-0008-0000-0000-000035000000}"/>
                    </a:ext>
                  </a:extLst>
                </xdr:cNvPr>
                <xdr:cNvGrpSpPr/>
              </xdr:nvGrpSpPr>
              <xdr:grpSpPr>
                <a:xfrm>
                  <a:off x="4617338" y="3351375"/>
                  <a:ext cx="1457325" cy="857250"/>
                  <a:chOff x="4617338" y="3351375"/>
                  <a:chExt cx="1457325" cy="857250"/>
                </a:xfrm>
              </xdr:grpSpPr>
              <xdr:sp macro="" textlink="">
                <xdr:nvSpPr>
                  <xdr:cNvPr id="54" name="Shape 48">
                    <a:extLst>
                      <a:ext uri="{FF2B5EF4-FFF2-40B4-BE49-F238E27FC236}">
                        <a16:creationId xmlns:a16="http://schemas.microsoft.com/office/drawing/2014/main" id="{00000000-0008-0000-0000-000036000000}"/>
                      </a:ext>
                    </a:extLst>
                  </xdr:cNvPr>
                  <xdr:cNvSpPr/>
                </xdr:nvSpPr>
                <xdr:spPr>
                  <a:xfrm>
                    <a:off x="4617338" y="3351375"/>
                    <a:ext cx="1457325" cy="8572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55" name="Shape 49">
                    <a:extLst>
                      <a:ext uri="{FF2B5EF4-FFF2-40B4-BE49-F238E27FC236}">
                        <a16:creationId xmlns:a16="http://schemas.microsoft.com/office/drawing/2014/main" id="{00000000-0008-0000-0000-000037000000}"/>
                      </a:ext>
                    </a:extLst>
                  </xdr:cNvPr>
                  <xdr:cNvGrpSpPr/>
                </xdr:nvGrpSpPr>
                <xdr:grpSpPr>
                  <a:xfrm>
                    <a:off x="4617338" y="3351375"/>
                    <a:ext cx="1457325" cy="857250"/>
                    <a:chOff x="4617338" y="3356138"/>
                    <a:chExt cx="1457325" cy="847725"/>
                  </a:xfrm>
                </xdr:grpSpPr>
                <xdr:sp macro="" textlink="">
                  <xdr:nvSpPr>
                    <xdr:cNvPr id="56" name="Shape 50">
                      <a:extLst>
                        <a:ext uri="{FF2B5EF4-FFF2-40B4-BE49-F238E27FC236}">
                          <a16:creationId xmlns:a16="http://schemas.microsoft.com/office/drawing/2014/main" id="{00000000-0008-0000-0000-000038000000}"/>
                        </a:ext>
                      </a:extLst>
                    </xdr:cNvPr>
                    <xdr:cNvSpPr/>
                  </xdr:nvSpPr>
                  <xdr:spPr>
                    <a:xfrm>
                      <a:off x="4617338" y="3356138"/>
                      <a:ext cx="1457325" cy="8477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57" name="Shape 51">
                      <a:extLst>
                        <a:ext uri="{FF2B5EF4-FFF2-40B4-BE49-F238E27FC236}">
                          <a16:creationId xmlns:a16="http://schemas.microsoft.com/office/drawing/2014/main" id="{00000000-0008-0000-0000-000039000000}"/>
                        </a:ext>
                      </a:extLst>
                    </xdr:cNvPr>
                    <xdr:cNvGrpSpPr/>
                  </xdr:nvGrpSpPr>
                  <xdr:grpSpPr>
                    <a:xfrm>
                      <a:off x="4617338" y="3356138"/>
                      <a:ext cx="1457325" cy="847725"/>
                      <a:chOff x="11321858" y="54725224"/>
                      <a:chExt cx="1493211" cy="868526"/>
                    </a:xfrm>
                  </xdr:grpSpPr>
                  <xdr:sp macro="" textlink="">
                    <xdr:nvSpPr>
                      <xdr:cNvPr id="58" name="Shape 52">
                        <a:extLst>
                          <a:ext uri="{FF2B5EF4-FFF2-40B4-BE49-F238E27FC236}">
                            <a16:creationId xmlns:a16="http://schemas.microsoft.com/office/drawing/2014/main" id="{00000000-0008-0000-0000-00003A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321858" y="54725224"/>
                        <a:ext cx="1493200" cy="8685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59" name="Shape 53">
                        <a:extLst>
                          <a:ext uri="{FF2B5EF4-FFF2-40B4-BE49-F238E27FC236}">
                            <a16:creationId xmlns:a16="http://schemas.microsoft.com/office/drawing/2014/main" id="{00000000-0008-0000-0000-00003B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">
                        <a:alphaModFix/>
                      </a:blip>
                      <a:srcRect l="3148" t="3198" r="4985" b="4600"/>
                      <a:stretch/>
                    </xdr:blipFill>
                    <xdr:spPr>
                      <a:xfrm>
                        <a:off x="11321858" y="54725224"/>
                        <a:ext cx="655320" cy="86852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60" name="Shape 54">
                        <a:extLst>
                          <a:ext uri="{FF2B5EF4-FFF2-40B4-BE49-F238E27FC236}">
                            <a16:creationId xmlns:a16="http://schemas.microsoft.com/office/drawing/2014/main" id="{00000000-0008-0000-0000-00003C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5">
                        <a:alphaModFix/>
                      </a:blip>
                      <a:srcRect l="2599" t="19000" r="2546" b="18948"/>
                      <a:stretch/>
                    </xdr:blipFill>
                    <xdr:spPr>
                      <a:xfrm>
                        <a:off x="11999729" y="54971373"/>
                        <a:ext cx="815340" cy="54656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114300</xdr:colOff>
      <xdr:row>254</xdr:row>
      <xdr:rowOff>85725</xdr:rowOff>
    </xdr:from>
    <xdr:ext cx="1038225" cy="638175"/>
    <xdr:grpSp>
      <xdr:nvGrpSpPr>
        <xdr:cNvPr id="61" name="Shape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GrpSpPr/>
      </xdr:nvGrpSpPr>
      <xdr:grpSpPr>
        <a:xfrm>
          <a:off x="10416851" y="92349929"/>
          <a:ext cx="1038225" cy="638175"/>
          <a:chOff x="4824030" y="3460913"/>
          <a:chExt cx="1043940" cy="638175"/>
        </a:xfrm>
      </xdr:grpSpPr>
      <xdr:grpSp>
        <xdr:nvGrpSpPr>
          <xdr:cNvPr id="62" name="Shape 55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GrpSpPr/>
        </xdr:nvGrpSpPr>
        <xdr:grpSpPr>
          <a:xfrm>
            <a:off x="4824030" y="3460913"/>
            <a:ext cx="1043940" cy="638175"/>
            <a:chOff x="4679250" y="3403763"/>
            <a:chExt cx="1333500" cy="752475"/>
          </a:xfrm>
        </xdr:grpSpPr>
        <xdr:sp macro="" textlink="">
          <xdr:nvSpPr>
            <xdr:cNvPr id="63" name="Shape 4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SpPr/>
          </xdr:nvSpPr>
          <xdr:spPr>
            <a:xfrm>
              <a:off x="4679250" y="3403763"/>
              <a:ext cx="1333500" cy="752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4" name="Shape 56" title="Dibujo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GrpSpPr/>
          </xdr:nvGrpSpPr>
          <xdr:grpSpPr>
            <a:xfrm>
              <a:off x="4679250" y="3403763"/>
              <a:ext cx="1333500" cy="752475"/>
              <a:chOff x="4622100" y="3403763"/>
              <a:chExt cx="1447800" cy="752475"/>
            </a:xfrm>
          </xdr:grpSpPr>
          <xdr:sp macro="" textlink="">
            <xdr:nvSpPr>
              <xdr:cNvPr id="65" name="Shape 57">
                <a:extLst>
                  <a:ext uri="{FF2B5EF4-FFF2-40B4-BE49-F238E27FC236}">
                    <a16:creationId xmlns:a16="http://schemas.microsoft.com/office/drawing/2014/main" id="{00000000-0008-0000-0000-000041000000}"/>
                  </a:ext>
                </a:extLst>
              </xdr:cNvPr>
              <xdr:cNvSpPr/>
            </xdr:nvSpPr>
            <xdr:spPr>
              <a:xfrm>
                <a:off x="4622100" y="3403763"/>
                <a:ext cx="1447800" cy="752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66" name="Shape 58">
                <a:extLst>
                  <a:ext uri="{FF2B5EF4-FFF2-40B4-BE49-F238E27FC236}">
                    <a16:creationId xmlns:a16="http://schemas.microsoft.com/office/drawing/2014/main" id="{00000000-0008-0000-0000-000042000000}"/>
                  </a:ext>
                </a:extLst>
              </xdr:cNvPr>
              <xdr:cNvGrpSpPr/>
            </xdr:nvGrpSpPr>
            <xdr:grpSpPr>
              <a:xfrm>
                <a:off x="4622100" y="3403763"/>
                <a:ext cx="1447800" cy="752475"/>
                <a:chOff x="4622100" y="3403763"/>
                <a:chExt cx="1447800" cy="752475"/>
              </a:xfrm>
            </xdr:grpSpPr>
            <xdr:sp macro="" textlink="">
              <xdr:nvSpPr>
                <xdr:cNvPr id="67" name="Shape 59">
                  <a:extLst>
                    <a:ext uri="{FF2B5EF4-FFF2-40B4-BE49-F238E27FC236}">
                      <a16:creationId xmlns:a16="http://schemas.microsoft.com/office/drawing/2014/main" id="{00000000-0008-0000-0000-000043000000}"/>
                    </a:ext>
                  </a:extLst>
                </xdr:cNvPr>
                <xdr:cNvSpPr/>
              </xdr:nvSpPr>
              <xdr:spPr>
                <a:xfrm>
                  <a:off x="4622100" y="3403763"/>
                  <a:ext cx="1447800" cy="7524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68" name="Shape 60">
                  <a:extLst>
                    <a:ext uri="{FF2B5EF4-FFF2-40B4-BE49-F238E27FC236}">
                      <a16:creationId xmlns:a16="http://schemas.microsoft.com/office/drawing/2014/main" id="{00000000-0008-0000-0000-000044000000}"/>
                    </a:ext>
                  </a:extLst>
                </xdr:cNvPr>
                <xdr:cNvGrpSpPr/>
              </xdr:nvGrpSpPr>
              <xdr:grpSpPr>
                <a:xfrm>
                  <a:off x="4622100" y="3403763"/>
                  <a:ext cx="1447800" cy="752475"/>
                  <a:chOff x="4622100" y="3403763"/>
                  <a:chExt cx="1447800" cy="752475"/>
                </a:xfrm>
              </xdr:grpSpPr>
              <xdr:sp macro="" textlink="">
                <xdr:nvSpPr>
                  <xdr:cNvPr id="69" name="Shape 61">
                    <a:extLst>
                      <a:ext uri="{FF2B5EF4-FFF2-40B4-BE49-F238E27FC236}">
                        <a16:creationId xmlns:a16="http://schemas.microsoft.com/office/drawing/2014/main" id="{00000000-0008-0000-0000-000045000000}"/>
                      </a:ext>
                    </a:extLst>
                  </xdr:cNvPr>
                  <xdr:cNvSpPr/>
                </xdr:nvSpPr>
                <xdr:spPr>
                  <a:xfrm>
                    <a:off x="4622100" y="3403763"/>
                    <a:ext cx="1447800" cy="7524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70" name="Shape 62">
                    <a:extLst>
                      <a:ext uri="{FF2B5EF4-FFF2-40B4-BE49-F238E27FC236}">
                        <a16:creationId xmlns:a16="http://schemas.microsoft.com/office/drawing/2014/main" id="{00000000-0008-0000-0000-000046000000}"/>
                      </a:ext>
                    </a:extLst>
                  </xdr:cNvPr>
                  <xdr:cNvGrpSpPr/>
                </xdr:nvGrpSpPr>
                <xdr:grpSpPr>
                  <a:xfrm>
                    <a:off x="4622100" y="3403763"/>
                    <a:ext cx="1447800" cy="752475"/>
                    <a:chOff x="4622100" y="3408525"/>
                    <a:chExt cx="1447800" cy="742950"/>
                  </a:xfrm>
                </xdr:grpSpPr>
                <xdr:sp macro="" textlink="">
                  <xdr:nvSpPr>
                    <xdr:cNvPr id="71" name="Shape 63">
                      <a:extLst>
                        <a:ext uri="{FF2B5EF4-FFF2-40B4-BE49-F238E27FC236}">
                          <a16:creationId xmlns:a16="http://schemas.microsoft.com/office/drawing/2014/main" id="{00000000-0008-0000-0000-000047000000}"/>
                        </a:ext>
                      </a:extLst>
                    </xdr:cNvPr>
                    <xdr:cNvSpPr/>
                  </xdr:nvSpPr>
                  <xdr:spPr>
                    <a:xfrm>
                      <a:off x="4622100" y="3408525"/>
                      <a:ext cx="1447800" cy="7429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72" name="Shape 64">
                      <a:extLst>
                        <a:ext uri="{FF2B5EF4-FFF2-40B4-BE49-F238E27FC236}">
                          <a16:creationId xmlns:a16="http://schemas.microsoft.com/office/drawing/2014/main" id="{00000000-0008-0000-0000-000048000000}"/>
                        </a:ext>
                      </a:extLst>
                    </xdr:cNvPr>
                    <xdr:cNvGrpSpPr/>
                  </xdr:nvGrpSpPr>
                  <xdr:grpSpPr>
                    <a:xfrm>
                      <a:off x="4622100" y="3408525"/>
                      <a:ext cx="1447800" cy="742950"/>
                      <a:chOff x="11290916" y="129247053"/>
                      <a:chExt cx="1546860" cy="823269"/>
                    </a:xfrm>
                  </xdr:grpSpPr>
                  <xdr:sp macro="" textlink="">
                    <xdr:nvSpPr>
                      <xdr:cNvPr id="73" name="Shape 65">
                        <a:extLst>
                          <a:ext uri="{FF2B5EF4-FFF2-40B4-BE49-F238E27FC236}">
                            <a16:creationId xmlns:a16="http://schemas.microsoft.com/office/drawing/2014/main" id="{00000000-0008-0000-0000-000049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290916" y="129247053"/>
                        <a:ext cx="1546850" cy="8232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74" name="Shape 66">
                        <a:extLst>
                          <a:ext uri="{FF2B5EF4-FFF2-40B4-BE49-F238E27FC236}">
                            <a16:creationId xmlns:a16="http://schemas.microsoft.com/office/drawing/2014/main" id="{00000000-0008-0000-0000-00004A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6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290916" y="129247053"/>
                        <a:ext cx="807720" cy="81518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75" name="Shape 67">
                        <a:extLst>
                          <a:ext uri="{FF2B5EF4-FFF2-40B4-BE49-F238E27FC236}">
                            <a16:creationId xmlns:a16="http://schemas.microsoft.com/office/drawing/2014/main" id="{00000000-0008-0000-0000-00004B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7">
                        <a:alphaModFix/>
                      </a:blip>
                      <a:srcRect l="12570" t="14007" r="12726" b="15600"/>
                      <a:stretch/>
                    </xdr:blipFill>
                    <xdr:spPr>
                      <a:xfrm>
                        <a:off x="12098636" y="129369436"/>
                        <a:ext cx="739140" cy="70088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150495</xdr:colOff>
      <xdr:row>366</xdr:row>
      <xdr:rowOff>57150</xdr:rowOff>
    </xdr:from>
    <xdr:ext cx="1038225" cy="1009650"/>
    <xdr:grpSp>
      <xdr:nvGrpSpPr>
        <xdr:cNvPr id="76" name="Shape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/>
      </xdr:nvGrpSpPr>
      <xdr:grpSpPr>
        <a:xfrm>
          <a:off x="10453046" y="126238130"/>
          <a:ext cx="1038225" cy="1009650"/>
          <a:chOff x="4826888" y="3275175"/>
          <a:chExt cx="1038225" cy="1009650"/>
        </a:xfrm>
      </xdr:grpSpPr>
      <xdr:grpSp>
        <xdr:nvGrpSpPr>
          <xdr:cNvPr id="77" name="Shape 68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GrpSpPr/>
        </xdr:nvGrpSpPr>
        <xdr:grpSpPr>
          <a:xfrm>
            <a:off x="4826888" y="3275175"/>
            <a:ext cx="1038225" cy="1009650"/>
            <a:chOff x="4826888" y="3275175"/>
            <a:chExt cx="1038225" cy="1009650"/>
          </a:xfrm>
        </xdr:grpSpPr>
        <xdr:sp macro="" textlink="">
          <xdr:nvSpPr>
            <xdr:cNvPr id="78" name="Shape 4">
              <a:extLst>
                <a:ext uri="{FF2B5EF4-FFF2-40B4-BE49-F238E27FC236}">
                  <a16:creationId xmlns:a16="http://schemas.microsoft.com/office/drawing/2014/main" id="{00000000-0008-0000-0000-00004E000000}"/>
                </a:ext>
              </a:extLst>
            </xdr:cNvPr>
            <xdr:cNvSpPr/>
          </xdr:nvSpPr>
          <xdr:spPr>
            <a:xfrm>
              <a:off x="4826888" y="3275175"/>
              <a:ext cx="1038225" cy="1009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79" name="Shape 69">
              <a:extLst>
                <a:ext uri="{FF2B5EF4-FFF2-40B4-BE49-F238E27FC236}">
                  <a16:creationId xmlns:a16="http://schemas.microsoft.com/office/drawing/2014/main" id="{00000000-0008-0000-0000-00004F000000}"/>
                </a:ext>
              </a:extLst>
            </xdr:cNvPr>
            <xdr:cNvGrpSpPr/>
          </xdr:nvGrpSpPr>
          <xdr:grpSpPr>
            <a:xfrm>
              <a:off x="4826888" y="3275175"/>
              <a:ext cx="1038225" cy="1009650"/>
              <a:chOff x="4826888" y="3275175"/>
              <a:chExt cx="1038225" cy="1009650"/>
            </a:xfrm>
          </xdr:grpSpPr>
          <xdr:sp macro="" textlink="">
            <xdr:nvSpPr>
              <xdr:cNvPr id="80" name="Shape 70">
                <a:extLst>
                  <a:ext uri="{FF2B5EF4-FFF2-40B4-BE49-F238E27FC236}">
                    <a16:creationId xmlns:a16="http://schemas.microsoft.com/office/drawing/2014/main" id="{00000000-0008-0000-0000-000050000000}"/>
                  </a:ext>
                </a:extLst>
              </xdr:cNvPr>
              <xdr:cNvSpPr/>
            </xdr:nvSpPr>
            <xdr:spPr>
              <a:xfrm>
                <a:off x="4826888" y="3275175"/>
                <a:ext cx="1038225" cy="10096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81" name="Shape 71">
                <a:extLst>
                  <a:ext uri="{FF2B5EF4-FFF2-40B4-BE49-F238E27FC236}">
                    <a16:creationId xmlns:a16="http://schemas.microsoft.com/office/drawing/2014/main" id="{00000000-0008-0000-0000-000051000000}"/>
                  </a:ext>
                </a:extLst>
              </xdr:cNvPr>
              <xdr:cNvGrpSpPr/>
            </xdr:nvGrpSpPr>
            <xdr:grpSpPr>
              <a:xfrm>
                <a:off x="4826888" y="3275175"/>
                <a:ext cx="1038225" cy="1009650"/>
                <a:chOff x="4826888" y="3275175"/>
                <a:chExt cx="1038225" cy="1009650"/>
              </a:xfrm>
            </xdr:grpSpPr>
            <xdr:sp macro="" textlink="">
              <xdr:nvSpPr>
                <xdr:cNvPr id="82" name="Shape 72">
                  <a:extLst>
                    <a:ext uri="{FF2B5EF4-FFF2-40B4-BE49-F238E27FC236}">
                      <a16:creationId xmlns:a16="http://schemas.microsoft.com/office/drawing/2014/main" id="{00000000-0008-0000-0000-000052000000}"/>
                    </a:ext>
                  </a:extLst>
                </xdr:cNvPr>
                <xdr:cNvSpPr/>
              </xdr:nvSpPr>
              <xdr:spPr>
                <a:xfrm>
                  <a:off x="4826888" y="3275175"/>
                  <a:ext cx="1038225" cy="10096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83" name="Shape 73">
                  <a:extLst>
                    <a:ext uri="{FF2B5EF4-FFF2-40B4-BE49-F238E27FC236}">
                      <a16:creationId xmlns:a16="http://schemas.microsoft.com/office/drawing/2014/main" id="{00000000-0008-0000-0000-000053000000}"/>
                    </a:ext>
                  </a:extLst>
                </xdr:cNvPr>
                <xdr:cNvGrpSpPr/>
              </xdr:nvGrpSpPr>
              <xdr:grpSpPr>
                <a:xfrm>
                  <a:off x="4826888" y="3275175"/>
                  <a:ext cx="1038225" cy="1009650"/>
                  <a:chOff x="4826888" y="3275175"/>
                  <a:chExt cx="1038225" cy="1009650"/>
                </a:xfrm>
              </xdr:grpSpPr>
              <xdr:sp macro="" textlink="">
                <xdr:nvSpPr>
                  <xdr:cNvPr id="84" name="Shape 74">
                    <a:extLst>
                      <a:ext uri="{FF2B5EF4-FFF2-40B4-BE49-F238E27FC236}">
                        <a16:creationId xmlns:a16="http://schemas.microsoft.com/office/drawing/2014/main" id="{00000000-0008-0000-0000-000054000000}"/>
                      </a:ext>
                    </a:extLst>
                  </xdr:cNvPr>
                  <xdr:cNvSpPr/>
                </xdr:nvSpPr>
                <xdr:spPr>
                  <a:xfrm>
                    <a:off x="4826888" y="3275175"/>
                    <a:ext cx="1038225" cy="10096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85" name="Shape 75">
                    <a:extLst>
                      <a:ext uri="{FF2B5EF4-FFF2-40B4-BE49-F238E27FC236}">
                        <a16:creationId xmlns:a16="http://schemas.microsoft.com/office/drawing/2014/main" id="{00000000-0008-0000-0000-000055000000}"/>
                      </a:ext>
                    </a:extLst>
                  </xdr:cNvPr>
                  <xdr:cNvGrpSpPr/>
                </xdr:nvGrpSpPr>
                <xdr:grpSpPr>
                  <a:xfrm>
                    <a:off x="4826888" y="3275175"/>
                    <a:ext cx="1038225" cy="1009650"/>
                    <a:chOff x="4607813" y="3284700"/>
                    <a:chExt cx="1476375" cy="990600"/>
                  </a:xfrm>
                </xdr:grpSpPr>
                <xdr:sp macro="" textlink="">
                  <xdr:nvSpPr>
                    <xdr:cNvPr id="86" name="Shape 76">
                      <a:extLst>
                        <a:ext uri="{FF2B5EF4-FFF2-40B4-BE49-F238E27FC236}">
                          <a16:creationId xmlns:a16="http://schemas.microsoft.com/office/drawing/2014/main" id="{00000000-0008-0000-0000-000056000000}"/>
                        </a:ext>
                      </a:extLst>
                    </xdr:cNvPr>
                    <xdr:cNvSpPr/>
                  </xdr:nvSpPr>
                  <xdr:spPr>
                    <a:xfrm>
                      <a:off x="4607813" y="3284700"/>
                      <a:ext cx="1476375" cy="990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87" name="Shape 77">
                      <a:extLst>
                        <a:ext uri="{FF2B5EF4-FFF2-40B4-BE49-F238E27FC236}">
                          <a16:creationId xmlns:a16="http://schemas.microsoft.com/office/drawing/2014/main" id="{00000000-0008-0000-0000-000057000000}"/>
                        </a:ext>
                      </a:extLst>
                    </xdr:cNvPr>
                    <xdr:cNvGrpSpPr/>
                  </xdr:nvGrpSpPr>
                  <xdr:grpSpPr>
                    <a:xfrm>
                      <a:off x="4607813" y="3284700"/>
                      <a:ext cx="1476375" cy="990600"/>
                      <a:chOff x="11298459" y="174745458"/>
                      <a:chExt cx="1516380" cy="1591964"/>
                    </a:xfrm>
                  </xdr:grpSpPr>
                  <xdr:sp macro="" textlink="">
                    <xdr:nvSpPr>
                      <xdr:cNvPr id="88" name="Shape 78">
                        <a:extLst>
                          <a:ext uri="{FF2B5EF4-FFF2-40B4-BE49-F238E27FC236}">
                            <a16:creationId xmlns:a16="http://schemas.microsoft.com/office/drawing/2014/main" id="{00000000-0008-0000-0000-000058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298459" y="174745458"/>
                        <a:ext cx="1516375" cy="15919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89" name="Shape 79">
                        <a:extLst>
                          <a:ext uri="{FF2B5EF4-FFF2-40B4-BE49-F238E27FC236}">
                            <a16:creationId xmlns:a16="http://schemas.microsoft.com/office/drawing/2014/main" id="{00000000-0008-0000-0000-000059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8">
                        <a:alphaModFix/>
                      </a:blip>
                      <a:srcRect l="2337" t="20134" r="49123" b="24134"/>
                      <a:stretch/>
                    </xdr:blipFill>
                    <xdr:spPr>
                      <a:xfrm>
                        <a:off x="11641359" y="174745458"/>
                        <a:ext cx="899160" cy="105286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90" name="Shape 80">
                        <a:extLst>
                          <a:ext uri="{FF2B5EF4-FFF2-40B4-BE49-F238E27FC236}">
                            <a16:creationId xmlns:a16="http://schemas.microsoft.com/office/drawing/2014/main" id="{00000000-0008-0000-0000-00005A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9">
                        <a:alphaModFix/>
                      </a:blip>
                      <a:srcRect l="4315" t="14723" r="4451" b="15100"/>
                      <a:stretch/>
                    </xdr:blipFill>
                    <xdr:spPr>
                      <a:xfrm>
                        <a:off x="11298459" y="175743216"/>
                        <a:ext cx="1516380" cy="59420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297180</xdr:colOff>
      <xdr:row>379</xdr:row>
      <xdr:rowOff>116205</xdr:rowOff>
    </xdr:from>
    <xdr:ext cx="847725" cy="476250"/>
    <xdr:grpSp>
      <xdr:nvGrpSpPr>
        <xdr:cNvPr id="91" name="Shape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GrpSpPr/>
      </xdr:nvGrpSpPr>
      <xdr:grpSpPr>
        <a:xfrm>
          <a:off x="10599731" y="129228552"/>
          <a:ext cx="847725" cy="476250"/>
          <a:chOff x="4918328" y="3540923"/>
          <a:chExt cx="855344" cy="478155"/>
        </a:xfrm>
      </xdr:grpSpPr>
      <xdr:grpSp>
        <xdr:nvGrpSpPr>
          <xdr:cNvPr id="92" name="Shape 81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GrpSpPr/>
        </xdr:nvGrpSpPr>
        <xdr:grpSpPr>
          <a:xfrm>
            <a:off x="4918328" y="3540923"/>
            <a:ext cx="855344" cy="478155"/>
            <a:chOff x="4679250" y="3365663"/>
            <a:chExt cx="1333500" cy="828675"/>
          </a:xfrm>
        </xdr:grpSpPr>
        <xdr:sp macro="" textlink="">
          <xdr:nvSpPr>
            <xdr:cNvPr id="93" name="Shape 4">
              <a:extLst>
                <a:ext uri="{FF2B5EF4-FFF2-40B4-BE49-F238E27FC236}">
                  <a16:creationId xmlns:a16="http://schemas.microsoft.com/office/drawing/2014/main" id="{00000000-0008-0000-0000-00005D000000}"/>
                </a:ext>
              </a:extLst>
            </xdr:cNvPr>
            <xdr:cNvSpPr/>
          </xdr:nvSpPr>
          <xdr:spPr>
            <a:xfrm>
              <a:off x="4679250" y="3365663"/>
              <a:ext cx="1333500" cy="828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94" name="Shape 82">
              <a:extLst>
                <a:ext uri="{FF2B5EF4-FFF2-40B4-BE49-F238E27FC236}">
                  <a16:creationId xmlns:a16="http://schemas.microsoft.com/office/drawing/2014/main" id="{00000000-0008-0000-0000-00005E000000}"/>
                </a:ext>
              </a:extLst>
            </xdr:cNvPr>
            <xdr:cNvGrpSpPr/>
          </xdr:nvGrpSpPr>
          <xdr:grpSpPr>
            <a:xfrm>
              <a:off x="4679250" y="3365663"/>
              <a:ext cx="1333500" cy="828675"/>
              <a:chOff x="4679250" y="3365663"/>
              <a:chExt cx="1333500" cy="828675"/>
            </a:xfrm>
          </xdr:grpSpPr>
          <xdr:sp macro="" textlink="">
            <xdr:nvSpPr>
              <xdr:cNvPr id="95" name="Shape 83">
                <a:extLst>
                  <a:ext uri="{FF2B5EF4-FFF2-40B4-BE49-F238E27FC236}">
                    <a16:creationId xmlns:a16="http://schemas.microsoft.com/office/drawing/2014/main" id="{00000000-0008-0000-0000-00005F000000}"/>
                  </a:ext>
                </a:extLst>
              </xdr:cNvPr>
              <xdr:cNvSpPr/>
            </xdr:nvSpPr>
            <xdr:spPr>
              <a:xfrm>
                <a:off x="4679250" y="3365663"/>
                <a:ext cx="1333500" cy="828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96" name="Shape 84">
                <a:extLst>
                  <a:ext uri="{FF2B5EF4-FFF2-40B4-BE49-F238E27FC236}">
                    <a16:creationId xmlns:a16="http://schemas.microsoft.com/office/drawing/2014/main" id="{00000000-0008-0000-0000-000060000000}"/>
                  </a:ext>
                </a:extLst>
              </xdr:cNvPr>
              <xdr:cNvGrpSpPr/>
            </xdr:nvGrpSpPr>
            <xdr:grpSpPr>
              <a:xfrm>
                <a:off x="4679250" y="3365663"/>
                <a:ext cx="1333500" cy="828675"/>
                <a:chOff x="4679250" y="3365663"/>
                <a:chExt cx="1333500" cy="828675"/>
              </a:xfrm>
            </xdr:grpSpPr>
            <xdr:sp macro="" textlink="">
              <xdr:nvSpPr>
                <xdr:cNvPr id="97" name="Shape 85">
                  <a:extLst>
                    <a:ext uri="{FF2B5EF4-FFF2-40B4-BE49-F238E27FC236}">
                      <a16:creationId xmlns:a16="http://schemas.microsoft.com/office/drawing/2014/main" id="{00000000-0008-0000-0000-000061000000}"/>
                    </a:ext>
                  </a:extLst>
                </xdr:cNvPr>
                <xdr:cNvSpPr/>
              </xdr:nvSpPr>
              <xdr:spPr>
                <a:xfrm>
                  <a:off x="4679250" y="3365663"/>
                  <a:ext cx="1333500" cy="8286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8" name="Shape 86">
                  <a:extLst>
                    <a:ext uri="{FF2B5EF4-FFF2-40B4-BE49-F238E27FC236}">
                      <a16:creationId xmlns:a16="http://schemas.microsoft.com/office/drawing/2014/main" id="{00000000-0008-0000-0000-000062000000}"/>
                    </a:ext>
                  </a:extLst>
                </xdr:cNvPr>
                <xdr:cNvGrpSpPr/>
              </xdr:nvGrpSpPr>
              <xdr:grpSpPr>
                <a:xfrm>
                  <a:off x="4679250" y="3365663"/>
                  <a:ext cx="1333500" cy="828675"/>
                  <a:chOff x="4679250" y="3365663"/>
                  <a:chExt cx="1333500" cy="828675"/>
                </a:xfrm>
              </xdr:grpSpPr>
              <xdr:sp macro="" textlink="">
                <xdr:nvSpPr>
                  <xdr:cNvPr id="99" name="Shape 87">
                    <a:extLst>
                      <a:ext uri="{FF2B5EF4-FFF2-40B4-BE49-F238E27FC236}">
                        <a16:creationId xmlns:a16="http://schemas.microsoft.com/office/drawing/2014/main" id="{00000000-0008-0000-0000-000063000000}"/>
                      </a:ext>
                    </a:extLst>
                  </xdr:cNvPr>
                  <xdr:cNvSpPr/>
                </xdr:nvSpPr>
                <xdr:spPr>
                  <a:xfrm>
                    <a:off x="4679250" y="3365663"/>
                    <a:ext cx="1333500" cy="8286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00" name="Shape 88">
                    <a:extLst>
                      <a:ext uri="{FF2B5EF4-FFF2-40B4-BE49-F238E27FC236}">
                        <a16:creationId xmlns:a16="http://schemas.microsoft.com/office/drawing/2014/main" id="{00000000-0008-0000-0000-000064000000}"/>
                      </a:ext>
                    </a:extLst>
                  </xdr:cNvPr>
                  <xdr:cNvGrpSpPr/>
                </xdr:nvGrpSpPr>
                <xdr:grpSpPr>
                  <a:xfrm>
                    <a:off x="4679250" y="3365663"/>
                    <a:ext cx="1333500" cy="828675"/>
                    <a:chOff x="4622100" y="3351375"/>
                    <a:chExt cx="1447800" cy="857250"/>
                  </a:xfrm>
                </xdr:grpSpPr>
                <xdr:sp macro="" textlink="">
                  <xdr:nvSpPr>
                    <xdr:cNvPr id="101" name="Shape 89">
                      <a:extLst>
                        <a:ext uri="{FF2B5EF4-FFF2-40B4-BE49-F238E27FC236}">
                          <a16:creationId xmlns:a16="http://schemas.microsoft.com/office/drawing/2014/main" id="{00000000-0008-0000-0000-000065000000}"/>
                        </a:ext>
                      </a:extLst>
                    </xdr:cNvPr>
                    <xdr:cNvSpPr/>
                  </xdr:nvSpPr>
                  <xdr:spPr>
                    <a:xfrm>
                      <a:off x="4622100" y="3351375"/>
                      <a:ext cx="1447800" cy="8572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02" name="Shape 90">
                      <a:extLst>
                        <a:ext uri="{FF2B5EF4-FFF2-40B4-BE49-F238E27FC236}">
                          <a16:creationId xmlns:a16="http://schemas.microsoft.com/office/drawing/2014/main" id="{00000000-0008-0000-0000-000066000000}"/>
                        </a:ext>
                      </a:extLst>
                    </xdr:cNvPr>
                    <xdr:cNvGrpSpPr/>
                  </xdr:nvGrpSpPr>
                  <xdr:grpSpPr>
                    <a:xfrm>
                      <a:off x="4622100" y="3351375"/>
                      <a:ext cx="1447800" cy="857250"/>
                      <a:chOff x="11260359" y="183018007"/>
                      <a:chExt cx="1485900" cy="877993"/>
                    </a:xfrm>
                  </xdr:grpSpPr>
                  <xdr:sp macro="" textlink="">
                    <xdr:nvSpPr>
                      <xdr:cNvPr id="103" name="Shape 91">
                        <a:extLst>
                          <a:ext uri="{FF2B5EF4-FFF2-40B4-BE49-F238E27FC236}">
                            <a16:creationId xmlns:a16="http://schemas.microsoft.com/office/drawing/2014/main" id="{00000000-0008-0000-0000-000067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260359" y="183018007"/>
                        <a:ext cx="1485900" cy="8779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104" name="Shape 92">
                        <a:extLst>
                          <a:ext uri="{FF2B5EF4-FFF2-40B4-BE49-F238E27FC236}">
                            <a16:creationId xmlns:a16="http://schemas.microsoft.com/office/drawing/2014/main" id="{00000000-0008-0000-0000-000068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0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275599" y="183018007"/>
                        <a:ext cx="533400" cy="331354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05" name="Shape 93">
                        <a:extLst>
                          <a:ext uri="{FF2B5EF4-FFF2-40B4-BE49-F238E27FC236}">
                            <a16:creationId xmlns:a16="http://schemas.microsoft.com/office/drawing/2014/main" id="{00000000-0008-0000-0000-000069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1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260359" y="183233214"/>
                        <a:ext cx="1485900" cy="66278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123825</xdr:colOff>
      <xdr:row>362</xdr:row>
      <xdr:rowOff>47625</xdr:rowOff>
    </xdr:from>
    <xdr:ext cx="973455" cy="843915"/>
    <xdr:grpSp>
      <xdr:nvGrpSpPr>
        <xdr:cNvPr id="106" name="Shape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GrpSpPr/>
      </xdr:nvGrpSpPr>
      <xdr:grpSpPr>
        <a:xfrm>
          <a:off x="10426376" y="125046727"/>
          <a:ext cx="973455" cy="843915"/>
          <a:chOff x="4750688" y="3312323"/>
          <a:chExt cx="1190625" cy="935355"/>
        </a:xfrm>
      </xdr:grpSpPr>
      <xdr:grpSp>
        <xdr:nvGrpSpPr>
          <xdr:cNvPr id="107" name="Shape 94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GrpSpPr/>
        </xdr:nvGrpSpPr>
        <xdr:grpSpPr>
          <a:xfrm>
            <a:off x="4750688" y="3312323"/>
            <a:ext cx="1190625" cy="935355"/>
            <a:chOff x="4674488" y="3298988"/>
            <a:chExt cx="1343025" cy="962025"/>
          </a:xfrm>
        </xdr:grpSpPr>
        <xdr:sp macro="" textlink="">
          <xdr:nvSpPr>
            <xdr:cNvPr id="108" name="Shape 4">
              <a:extLst>
                <a:ext uri="{FF2B5EF4-FFF2-40B4-BE49-F238E27FC236}">
                  <a16:creationId xmlns:a16="http://schemas.microsoft.com/office/drawing/2014/main" id="{00000000-0008-0000-0000-00006C000000}"/>
                </a:ext>
              </a:extLst>
            </xdr:cNvPr>
            <xdr:cNvSpPr/>
          </xdr:nvSpPr>
          <xdr:spPr>
            <a:xfrm>
              <a:off x="4674488" y="3298988"/>
              <a:ext cx="1343025" cy="9620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09" name="Shape 95">
              <a:extLst>
                <a:ext uri="{FF2B5EF4-FFF2-40B4-BE49-F238E27FC236}">
                  <a16:creationId xmlns:a16="http://schemas.microsoft.com/office/drawing/2014/main" id="{00000000-0008-0000-0000-00006D000000}"/>
                </a:ext>
              </a:extLst>
            </xdr:cNvPr>
            <xdr:cNvGrpSpPr/>
          </xdr:nvGrpSpPr>
          <xdr:grpSpPr>
            <a:xfrm>
              <a:off x="4674488" y="3298988"/>
              <a:ext cx="1343025" cy="962025"/>
              <a:chOff x="4674488" y="3298988"/>
              <a:chExt cx="1343025" cy="962025"/>
            </a:xfrm>
          </xdr:grpSpPr>
          <xdr:sp macro="" textlink="">
            <xdr:nvSpPr>
              <xdr:cNvPr id="110" name="Shape 96">
                <a:extLst>
                  <a:ext uri="{FF2B5EF4-FFF2-40B4-BE49-F238E27FC236}">
                    <a16:creationId xmlns:a16="http://schemas.microsoft.com/office/drawing/2014/main" id="{00000000-0008-0000-0000-00006E000000}"/>
                  </a:ext>
                </a:extLst>
              </xdr:cNvPr>
              <xdr:cNvSpPr/>
            </xdr:nvSpPr>
            <xdr:spPr>
              <a:xfrm>
                <a:off x="4674488" y="3298988"/>
                <a:ext cx="1343025" cy="9620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11" name="Shape 97">
                <a:extLst>
                  <a:ext uri="{FF2B5EF4-FFF2-40B4-BE49-F238E27FC236}">
                    <a16:creationId xmlns:a16="http://schemas.microsoft.com/office/drawing/2014/main" id="{00000000-0008-0000-0000-00006F000000}"/>
                  </a:ext>
                </a:extLst>
              </xdr:cNvPr>
              <xdr:cNvGrpSpPr/>
            </xdr:nvGrpSpPr>
            <xdr:grpSpPr>
              <a:xfrm>
                <a:off x="4674488" y="3298988"/>
                <a:ext cx="1343025" cy="962025"/>
                <a:chOff x="4674488" y="3298988"/>
                <a:chExt cx="1343025" cy="962025"/>
              </a:xfrm>
            </xdr:grpSpPr>
            <xdr:sp macro="" textlink="">
              <xdr:nvSpPr>
                <xdr:cNvPr id="112" name="Shape 98">
                  <a:extLst>
                    <a:ext uri="{FF2B5EF4-FFF2-40B4-BE49-F238E27FC236}">
                      <a16:creationId xmlns:a16="http://schemas.microsoft.com/office/drawing/2014/main" id="{00000000-0008-0000-0000-000070000000}"/>
                    </a:ext>
                  </a:extLst>
                </xdr:cNvPr>
                <xdr:cNvSpPr/>
              </xdr:nvSpPr>
              <xdr:spPr>
                <a:xfrm>
                  <a:off x="4674488" y="3298988"/>
                  <a:ext cx="1343025" cy="9620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13" name="Shape 99">
                  <a:extLst>
                    <a:ext uri="{FF2B5EF4-FFF2-40B4-BE49-F238E27FC236}">
                      <a16:creationId xmlns:a16="http://schemas.microsoft.com/office/drawing/2014/main" id="{00000000-0008-0000-0000-000071000000}"/>
                    </a:ext>
                  </a:extLst>
                </xdr:cNvPr>
                <xdr:cNvGrpSpPr/>
              </xdr:nvGrpSpPr>
              <xdr:grpSpPr>
                <a:xfrm>
                  <a:off x="4674488" y="3298988"/>
                  <a:ext cx="1343025" cy="962025"/>
                  <a:chOff x="4674488" y="3298988"/>
                  <a:chExt cx="1343025" cy="962025"/>
                </a:xfrm>
              </xdr:grpSpPr>
              <xdr:sp macro="" textlink="">
                <xdr:nvSpPr>
                  <xdr:cNvPr id="114" name="Shape 100">
                    <a:extLst>
                      <a:ext uri="{FF2B5EF4-FFF2-40B4-BE49-F238E27FC236}">
                        <a16:creationId xmlns:a16="http://schemas.microsoft.com/office/drawing/2014/main" id="{00000000-0008-0000-0000-000072000000}"/>
                      </a:ext>
                    </a:extLst>
                  </xdr:cNvPr>
                  <xdr:cNvSpPr/>
                </xdr:nvSpPr>
                <xdr:spPr>
                  <a:xfrm>
                    <a:off x="4674488" y="3298988"/>
                    <a:ext cx="1343025" cy="9620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15" name="Shape 101">
                    <a:extLst>
                      <a:ext uri="{FF2B5EF4-FFF2-40B4-BE49-F238E27FC236}">
                        <a16:creationId xmlns:a16="http://schemas.microsoft.com/office/drawing/2014/main" id="{00000000-0008-0000-0000-000073000000}"/>
                      </a:ext>
                    </a:extLst>
                  </xdr:cNvPr>
                  <xdr:cNvGrpSpPr/>
                </xdr:nvGrpSpPr>
                <xdr:grpSpPr>
                  <a:xfrm>
                    <a:off x="4674488" y="3298988"/>
                    <a:ext cx="1343025" cy="962025"/>
                    <a:chOff x="4655438" y="3256125"/>
                    <a:chExt cx="1381125" cy="1047750"/>
                  </a:xfrm>
                </xdr:grpSpPr>
                <xdr:sp macro="" textlink="">
                  <xdr:nvSpPr>
                    <xdr:cNvPr id="116" name="Shape 102">
                      <a:extLst>
                        <a:ext uri="{FF2B5EF4-FFF2-40B4-BE49-F238E27FC236}">
                          <a16:creationId xmlns:a16="http://schemas.microsoft.com/office/drawing/2014/main" id="{00000000-0008-0000-0000-000074000000}"/>
                        </a:ext>
                      </a:extLst>
                    </xdr:cNvPr>
                    <xdr:cNvSpPr/>
                  </xdr:nvSpPr>
                  <xdr:spPr>
                    <a:xfrm>
                      <a:off x="4655438" y="3256125"/>
                      <a:ext cx="1381125" cy="10477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17" name="Shape 103">
                      <a:extLst>
                        <a:ext uri="{FF2B5EF4-FFF2-40B4-BE49-F238E27FC236}">
                          <a16:creationId xmlns:a16="http://schemas.microsoft.com/office/drawing/2014/main" id="{00000000-0008-0000-0000-000075000000}"/>
                        </a:ext>
                      </a:extLst>
                    </xdr:cNvPr>
                    <xdr:cNvGrpSpPr/>
                  </xdr:nvGrpSpPr>
                  <xdr:grpSpPr>
                    <a:xfrm>
                      <a:off x="4655438" y="3256125"/>
                      <a:ext cx="1381125" cy="1047750"/>
                      <a:chOff x="11360757" y="172198417"/>
                      <a:chExt cx="1402080" cy="1218869"/>
                    </a:xfrm>
                  </xdr:grpSpPr>
                  <xdr:sp macro="" textlink="">
                    <xdr:nvSpPr>
                      <xdr:cNvPr id="118" name="Shape 104">
                        <a:extLst>
                          <a:ext uri="{FF2B5EF4-FFF2-40B4-BE49-F238E27FC236}">
                            <a16:creationId xmlns:a16="http://schemas.microsoft.com/office/drawing/2014/main" id="{00000000-0008-0000-0000-000076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360757" y="172198417"/>
                        <a:ext cx="1402075" cy="12188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119" name="Shape 105">
                        <a:extLst>
                          <a:ext uri="{FF2B5EF4-FFF2-40B4-BE49-F238E27FC236}">
                            <a16:creationId xmlns:a16="http://schemas.microsoft.com/office/drawing/2014/main" id="{00000000-0008-0000-0000-000077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2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360757" y="172250763"/>
                        <a:ext cx="525780" cy="52975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20" name="Shape 106">
                        <a:extLst>
                          <a:ext uri="{FF2B5EF4-FFF2-40B4-BE49-F238E27FC236}">
                            <a16:creationId xmlns:a16="http://schemas.microsoft.com/office/drawing/2014/main" id="{00000000-0008-0000-0000-000078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3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917017" y="172198417"/>
                        <a:ext cx="845820" cy="1218869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133350</xdr:colOff>
      <xdr:row>424</xdr:row>
      <xdr:rowOff>47625</xdr:rowOff>
    </xdr:from>
    <xdr:ext cx="1019175" cy="838200"/>
    <xdr:grpSp>
      <xdr:nvGrpSpPr>
        <xdr:cNvPr id="121" name="Shape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GrpSpPr/>
      </xdr:nvGrpSpPr>
      <xdr:grpSpPr>
        <a:xfrm>
          <a:off x="10435901" y="144501054"/>
          <a:ext cx="1019175" cy="838200"/>
          <a:chOff x="4836413" y="3359948"/>
          <a:chExt cx="1019175" cy="840105"/>
        </a:xfrm>
      </xdr:grpSpPr>
      <xdr:grpSp>
        <xdr:nvGrpSpPr>
          <xdr:cNvPr id="122" name="Shape 107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GrpSpPr/>
        </xdr:nvGrpSpPr>
        <xdr:grpSpPr>
          <a:xfrm>
            <a:off x="4836413" y="3359948"/>
            <a:ext cx="1019175" cy="840105"/>
            <a:chOff x="4760213" y="3284700"/>
            <a:chExt cx="1171575" cy="990600"/>
          </a:xfrm>
        </xdr:grpSpPr>
        <xdr:sp macro="" textlink="">
          <xdr:nvSpPr>
            <xdr:cNvPr id="123" name="Shape 4">
              <a:extLst>
                <a:ext uri="{FF2B5EF4-FFF2-40B4-BE49-F238E27FC236}">
                  <a16:creationId xmlns:a16="http://schemas.microsoft.com/office/drawing/2014/main" id="{00000000-0008-0000-0000-00007B000000}"/>
                </a:ext>
              </a:extLst>
            </xdr:cNvPr>
            <xdr:cNvSpPr/>
          </xdr:nvSpPr>
          <xdr:spPr>
            <a:xfrm>
              <a:off x="4760213" y="3284700"/>
              <a:ext cx="1171575" cy="990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24" name="Shape 108">
              <a:extLst>
                <a:ext uri="{FF2B5EF4-FFF2-40B4-BE49-F238E27FC236}">
                  <a16:creationId xmlns:a16="http://schemas.microsoft.com/office/drawing/2014/main" id="{00000000-0008-0000-0000-00007C000000}"/>
                </a:ext>
              </a:extLst>
            </xdr:cNvPr>
            <xdr:cNvGrpSpPr/>
          </xdr:nvGrpSpPr>
          <xdr:grpSpPr>
            <a:xfrm>
              <a:off x="4760213" y="3284700"/>
              <a:ext cx="1171575" cy="990600"/>
              <a:chOff x="4760213" y="3284700"/>
              <a:chExt cx="1171575" cy="990600"/>
            </a:xfrm>
          </xdr:grpSpPr>
          <xdr:sp macro="" textlink="">
            <xdr:nvSpPr>
              <xdr:cNvPr id="125" name="Shape 109">
                <a:extLst>
                  <a:ext uri="{FF2B5EF4-FFF2-40B4-BE49-F238E27FC236}">
                    <a16:creationId xmlns:a16="http://schemas.microsoft.com/office/drawing/2014/main" id="{00000000-0008-0000-0000-00007D000000}"/>
                  </a:ext>
                </a:extLst>
              </xdr:cNvPr>
              <xdr:cNvSpPr/>
            </xdr:nvSpPr>
            <xdr:spPr>
              <a:xfrm>
                <a:off x="4760213" y="3284700"/>
                <a:ext cx="1171575" cy="990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26" name="Shape 110">
                <a:extLst>
                  <a:ext uri="{FF2B5EF4-FFF2-40B4-BE49-F238E27FC236}">
                    <a16:creationId xmlns:a16="http://schemas.microsoft.com/office/drawing/2014/main" id="{00000000-0008-0000-0000-00007E000000}"/>
                  </a:ext>
                </a:extLst>
              </xdr:cNvPr>
              <xdr:cNvGrpSpPr/>
            </xdr:nvGrpSpPr>
            <xdr:grpSpPr>
              <a:xfrm>
                <a:off x="4760213" y="3284700"/>
                <a:ext cx="1171575" cy="990600"/>
                <a:chOff x="4760213" y="3284700"/>
                <a:chExt cx="1171575" cy="990600"/>
              </a:xfrm>
            </xdr:grpSpPr>
            <xdr:sp macro="" textlink="">
              <xdr:nvSpPr>
                <xdr:cNvPr id="127" name="Shape 111">
                  <a:extLst>
                    <a:ext uri="{FF2B5EF4-FFF2-40B4-BE49-F238E27FC236}">
                      <a16:creationId xmlns:a16="http://schemas.microsoft.com/office/drawing/2014/main" id="{00000000-0008-0000-0000-00007F000000}"/>
                    </a:ext>
                  </a:extLst>
                </xdr:cNvPr>
                <xdr:cNvSpPr/>
              </xdr:nvSpPr>
              <xdr:spPr>
                <a:xfrm>
                  <a:off x="4760213" y="3284700"/>
                  <a:ext cx="1171575" cy="9906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28" name="Shape 112">
                  <a:extLst>
                    <a:ext uri="{FF2B5EF4-FFF2-40B4-BE49-F238E27FC236}">
                      <a16:creationId xmlns:a16="http://schemas.microsoft.com/office/drawing/2014/main" id="{00000000-0008-0000-0000-000080000000}"/>
                    </a:ext>
                  </a:extLst>
                </xdr:cNvPr>
                <xdr:cNvGrpSpPr/>
              </xdr:nvGrpSpPr>
              <xdr:grpSpPr>
                <a:xfrm>
                  <a:off x="4760213" y="3284700"/>
                  <a:ext cx="1171575" cy="990600"/>
                  <a:chOff x="4760213" y="3284700"/>
                  <a:chExt cx="1171575" cy="990600"/>
                </a:xfrm>
              </xdr:grpSpPr>
              <xdr:sp macro="" textlink="">
                <xdr:nvSpPr>
                  <xdr:cNvPr id="129" name="Shape 113">
                    <a:extLst>
                      <a:ext uri="{FF2B5EF4-FFF2-40B4-BE49-F238E27FC236}">
                        <a16:creationId xmlns:a16="http://schemas.microsoft.com/office/drawing/2014/main" id="{00000000-0008-0000-0000-000081000000}"/>
                      </a:ext>
                    </a:extLst>
                  </xdr:cNvPr>
                  <xdr:cNvSpPr/>
                </xdr:nvSpPr>
                <xdr:spPr>
                  <a:xfrm>
                    <a:off x="4760213" y="3284700"/>
                    <a:ext cx="1171575" cy="9906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30" name="Shape 114">
                    <a:extLst>
                      <a:ext uri="{FF2B5EF4-FFF2-40B4-BE49-F238E27FC236}">
                        <a16:creationId xmlns:a16="http://schemas.microsoft.com/office/drawing/2014/main" id="{00000000-0008-0000-0000-000082000000}"/>
                      </a:ext>
                    </a:extLst>
                  </xdr:cNvPr>
                  <xdr:cNvGrpSpPr/>
                </xdr:nvGrpSpPr>
                <xdr:grpSpPr>
                  <a:xfrm>
                    <a:off x="4760213" y="3284700"/>
                    <a:ext cx="1171575" cy="990600"/>
                    <a:chOff x="4760213" y="3289463"/>
                    <a:chExt cx="1171575" cy="981075"/>
                  </a:xfrm>
                </xdr:grpSpPr>
                <xdr:sp macro="" textlink="">
                  <xdr:nvSpPr>
                    <xdr:cNvPr id="131" name="Shape 115">
                      <a:extLst>
                        <a:ext uri="{FF2B5EF4-FFF2-40B4-BE49-F238E27FC236}">
                          <a16:creationId xmlns:a16="http://schemas.microsoft.com/office/drawing/2014/main" id="{00000000-0008-0000-0000-000083000000}"/>
                        </a:ext>
                      </a:extLst>
                    </xdr:cNvPr>
                    <xdr:cNvSpPr/>
                  </xdr:nvSpPr>
                  <xdr:spPr>
                    <a:xfrm>
                      <a:off x="4760213" y="3289463"/>
                      <a:ext cx="1171575" cy="9810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32" name="Shape 116">
                      <a:extLst>
                        <a:ext uri="{FF2B5EF4-FFF2-40B4-BE49-F238E27FC236}">
                          <a16:creationId xmlns:a16="http://schemas.microsoft.com/office/drawing/2014/main" id="{00000000-0008-0000-0000-000084000000}"/>
                        </a:ext>
                      </a:extLst>
                    </xdr:cNvPr>
                    <xdr:cNvGrpSpPr/>
                  </xdr:nvGrpSpPr>
                  <xdr:grpSpPr>
                    <a:xfrm>
                      <a:off x="4760213" y="3289463"/>
                      <a:ext cx="1171575" cy="981075"/>
                      <a:chOff x="11412759" y="202894584"/>
                      <a:chExt cx="1196340" cy="973127"/>
                    </a:xfrm>
                  </xdr:grpSpPr>
                  <xdr:sp macro="" textlink="">
                    <xdr:nvSpPr>
                      <xdr:cNvPr id="133" name="Shape 117">
                        <a:extLst>
                          <a:ext uri="{FF2B5EF4-FFF2-40B4-BE49-F238E27FC236}">
                            <a16:creationId xmlns:a16="http://schemas.microsoft.com/office/drawing/2014/main" id="{00000000-0008-0000-0000-000085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412759" y="202894584"/>
                        <a:ext cx="1196325" cy="9731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134" name="Shape 118">
                        <a:extLst>
                          <a:ext uri="{FF2B5EF4-FFF2-40B4-BE49-F238E27FC236}">
                            <a16:creationId xmlns:a16="http://schemas.microsoft.com/office/drawing/2014/main" id="{00000000-0008-0000-0000-000086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4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412759" y="202960932"/>
                        <a:ext cx="472440" cy="85344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35" name="Shape 119">
                        <a:extLst>
                          <a:ext uri="{FF2B5EF4-FFF2-40B4-BE49-F238E27FC236}">
                            <a16:creationId xmlns:a16="http://schemas.microsoft.com/office/drawing/2014/main" id="{00000000-0008-0000-0000-000087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5">
                        <a:alphaModFix/>
                      </a:blip>
                      <a:srcRect/>
                      <a:stretch/>
                    </xdr:blipFill>
                    <xdr:spPr>
                      <a:xfrm>
                        <a:off x="12098559" y="202894584"/>
                        <a:ext cx="510540" cy="973127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200025</xdr:colOff>
      <xdr:row>420</xdr:row>
      <xdr:rowOff>133350</xdr:rowOff>
    </xdr:from>
    <xdr:ext cx="1095375" cy="866775"/>
    <xdr:grpSp>
      <xdr:nvGrpSpPr>
        <xdr:cNvPr id="136" name="Shape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pSpPr/>
      </xdr:nvGrpSpPr>
      <xdr:grpSpPr>
        <a:xfrm>
          <a:off x="10502576" y="143350472"/>
          <a:ext cx="1095375" cy="866775"/>
          <a:chOff x="4796408" y="3343755"/>
          <a:chExt cx="1099185" cy="872490"/>
        </a:xfrm>
      </xdr:grpSpPr>
      <xdr:grpSp>
        <xdr:nvGrpSpPr>
          <xdr:cNvPr id="137" name="Shape 120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GrpSpPr/>
        </xdr:nvGrpSpPr>
        <xdr:grpSpPr>
          <a:xfrm>
            <a:off x="4796408" y="3343755"/>
            <a:ext cx="1099185" cy="872490"/>
            <a:chOff x="4731638" y="3294225"/>
            <a:chExt cx="1228725" cy="971550"/>
          </a:xfrm>
        </xdr:grpSpPr>
        <xdr:sp macro="" textlink="">
          <xdr:nvSpPr>
            <xdr:cNvPr id="138" name="Shape 4">
              <a:extLst>
                <a:ext uri="{FF2B5EF4-FFF2-40B4-BE49-F238E27FC236}">
                  <a16:creationId xmlns:a16="http://schemas.microsoft.com/office/drawing/2014/main" id="{00000000-0008-0000-0000-00008A000000}"/>
                </a:ext>
              </a:extLst>
            </xdr:cNvPr>
            <xdr:cNvSpPr/>
          </xdr:nvSpPr>
          <xdr:spPr>
            <a:xfrm>
              <a:off x="4731638" y="3294225"/>
              <a:ext cx="1228725" cy="9715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39" name="Shape 121">
              <a:extLst>
                <a:ext uri="{FF2B5EF4-FFF2-40B4-BE49-F238E27FC236}">
                  <a16:creationId xmlns:a16="http://schemas.microsoft.com/office/drawing/2014/main" id="{00000000-0008-0000-0000-00008B000000}"/>
                </a:ext>
              </a:extLst>
            </xdr:cNvPr>
            <xdr:cNvGrpSpPr/>
          </xdr:nvGrpSpPr>
          <xdr:grpSpPr>
            <a:xfrm>
              <a:off x="4731638" y="3294225"/>
              <a:ext cx="1228725" cy="971550"/>
              <a:chOff x="4731638" y="3294225"/>
              <a:chExt cx="1228725" cy="971550"/>
            </a:xfrm>
          </xdr:grpSpPr>
          <xdr:sp macro="" textlink="">
            <xdr:nvSpPr>
              <xdr:cNvPr id="140" name="Shape 122">
                <a:extLst>
                  <a:ext uri="{FF2B5EF4-FFF2-40B4-BE49-F238E27FC236}">
                    <a16:creationId xmlns:a16="http://schemas.microsoft.com/office/drawing/2014/main" id="{00000000-0008-0000-0000-00008C000000}"/>
                  </a:ext>
                </a:extLst>
              </xdr:cNvPr>
              <xdr:cNvSpPr/>
            </xdr:nvSpPr>
            <xdr:spPr>
              <a:xfrm>
                <a:off x="4731638" y="3294225"/>
                <a:ext cx="1228725" cy="9715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41" name="Shape 123">
                <a:extLst>
                  <a:ext uri="{FF2B5EF4-FFF2-40B4-BE49-F238E27FC236}">
                    <a16:creationId xmlns:a16="http://schemas.microsoft.com/office/drawing/2014/main" id="{00000000-0008-0000-0000-00008D000000}"/>
                  </a:ext>
                </a:extLst>
              </xdr:cNvPr>
              <xdr:cNvGrpSpPr/>
            </xdr:nvGrpSpPr>
            <xdr:grpSpPr>
              <a:xfrm>
                <a:off x="4731638" y="3294225"/>
                <a:ext cx="1228725" cy="971550"/>
                <a:chOff x="4731638" y="3292320"/>
                <a:chExt cx="1228725" cy="975360"/>
              </a:xfrm>
            </xdr:grpSpPr>
            <xdr:sp macro="" textlink="">
              <xdr:nvSpPr>
                <xdr:cNvPr id="142" name="Shape 124">
                  <a:extLst>
                    <a:ext uri="{FF2B5EF4-FFF2-40B4-BE49-F238E27FC236}">
                      <a16:creationId xmlns:a16="http://schemas.microsoft.com/office/drawing/2014/main" id="{00000000-0008-0000-0000-00008E000000}"/>
                    </a:ext>
                  </a:extLst>
                </xdr:cNvPr>
                <xdr:cNvSpPr/>
              </xdr:nvSpPr>
              <xdr:spPr>
                <a:xfrm>
                  <a:off x="4731638" y="3292320"/>
                  <a:ext cx="1228725" cy="9753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43" name="Shape 125">
                  <a:extLst>
                    <a:ext uri="{FF2B5EF4-FFF2-40B4-BE49-F238E27FC236}">
                      <a16:creationId xmlns:a16="http://schemas.microsoft.com/office/drawing/2014/main" id="{00000000-0008-0000-0000-00008F000000}"/>
                    </a:ext>
                  </a:extLst>
                </xdr:cNvPr>
                <xdr:cNvGrpSpPr/>
              </xdr:nvGrpSpPr>
              <xdr:grpSpPr>
                <a:xfrm>
                  <a:off x="4731638" y="3292320"/>
                  <a:ext cx="1228725" cy="975360"/>
                  <a:chOff x="4603050" y="3270413"/>
                  <a:chExt cx="1485900" cy="1019175"/>
                </a:xfrm>
              </xdr:grpSpPr>
              <xdr:sp macro="" textlink="">
                <xdr:nvSpPr>
                  <xdr:cNvPr id="144" name="Shape 126">
                    <a:extLst>
                      <a:ext uri="{FF2B5EF4-FFF2-40B4-BE49-F238E27FC236}">
                        <a16:creationId xmlns:a16="http://schemas.microsoft.com/office/drawing/2014/main" id="{00000000-0008-0000-0000-000090000000}"/>
                      </a:ext>
                    </a:extLst>
                  </xdr:cNvPr>
                  <xdr:cNvSpPr/>
                </xdr:nvSpPr>
                <xdr:spPr>
                  <a:xfrm>
                    <a:off x="4603050" y="3270413"/>
                    <a:ext cx="1485900" cy="10191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45" name="Shape 127">
                    <a:extLst>
                      <a:ext uri="{FF2B5EF4-FFF2-40B4-BE49-F238E27FC236}">
                        <a16:creationId xmlns:a16="http://schemas.microsoft.com/office/drawing/2014/main" id="{00000000-0008-0000-0000-000091000000}"/>
                      </a:ext>
                    </a:extLst>
                  </xdr:cNvPr>
                  <xdr:cNvGrpSpPr/>
                </xdr:nvGrpSpPr>
                <xdr:grpSpPr>
                  <a:xfrm>
                    <a:off x="4603050" y="3270413"/>
                    <a:ext cx="1485900" cy="1019175"/>
                    <a:chOff x="4603050" y="3275175"/>
                    <a:chExt cx="1485900" cy="1009650"/>
                  </a:xfrm>
                </xdr:grpSpPr>
                <xdr:sp macro="" textlink="">
                  <xdr:nvSpPr>
                    <xdr:cNvPr id="146" name="Shape 128">
                      <a:extLst>
                        <a:ext uri="{FF2B5EF4-FFF2-40B4-BE49-F238E27FC236}">
                          <a16:creationId xmlns:a16="http://schemas.microsoft.com/office/drawing/2014/main" id="{00000000-0008-0000-0000-000092000000}"/>
                        </a:ext>
                      </a:extLst>
                    </xdr:cNvPr>
                    <xdr:cNvSpPr/>
                  </xdr:nvSpPr>
                  <xdr:spPr>
                    <a:xfrm>
                      <a:off x="4603050" y="3275175"/>
                      <a:ext cx="1485900" cy="10096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47" name="Shape 129">
                      <a:extLst>
                        <a:ext uri="{FF2B5EF4-FFF2-40B4-BE49-F238E27FC236}">
                          <a16:creationId xmlns:a16="http://schemas.microsoft.com/office/drawing/2014/main" id="{00000000-0008-0000-0000-000093000000}"/>
                        </a:ext>
                      </a:extLst>
                    </xdr:cNvPr>
                    <xdr:cNvGrpSpPr/>
                  </xdr:nvGrpSpPr>
                  <xdr:grpSpPr>
                    <a:xfrm>
                      <a:off x="4603050" y="3275175"/>
                      <a:ext cx="1485900" cy="1009650"/>
                      <a:chOff x="11191087" y="201745196"/>
                      <a:chExt cx="1592733" cy="1064799"/>
                    </a:xfrm>
                  </xdr:grpSpPr>
                  <xdr:sp macro="" textlink="">
                    <xdr:nvSpPr>
                      <xdr:cNvPr id="148" name="Shape 130">
                        <a:extLst>
                          <a:ext uri="{FF2B5EF4-FFF2-40B4-BE49-F238E27FC236}">
                            <a16:creationId xmlns:a16="http://schemas.microsoft.com/office/drawing/2014/main" id="{00000000-0008-0000-0000-000094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191087" y="201745196"/>
                        <a:ext cx="1592725" cy="10647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149" name="Shape 131">
                        <a:extLst>
                          <a:ext uri="{FF2B5EF4-FFF2-40B4-BE49-F238E27FC236}">
                            <a16:creationId xmlns:a16="http://schemas.microsoft.com/office/drawing/2014/main" id="{00000000-0008-0000-0000-000095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6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854180" y="201929615"/>
                        <a:ext cx="929640" cy="67425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50" name="Shape 132">
                        <a:extLst>
                          <a:ext uri="{FF2B5EF4-FFF2-40B4-BE49-F238E27FC236}">
                            <a16:creationId xmlns:a16="http://schemas.microsoft.com/office/drawing/2014/main" id="{00000000-0008-0000-0000-000096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7">
                        <a:alphaModFix/>
                      </a:blip>
                      <a:srcRect l="55459" t="21647" r="18632" b="23109"/>
                      <a:stretch/>
                    </xdr:blipFill>
                    <xdr:spPr>
                      <a:xfrm>
                        <a:off x="11191087" y="201745196"/>
                        <a:ext cx="662940" cy="1064799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8</xdr:col>
      <xdr:colOff>219075</xdr:colOff>
      <xdr:row>497</xdr:row>
      <xdr:rowOff>95250</xdr:rowOff>
    </xdr:from>
    <xdr:ext cx="1762125" cy="1581150"/>
    <xdr:grpSp>
      <xdr:nvGrpSpPr>
        <xdr:cNvPr id="151" name="Shape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GrpSpPr/>
      </xdr:nvGrpSpPr>
      <xdr:grpSpPr>
        <a:xfrm>
          <a:off x="9767402" y="164096311"/>
          <a:ext cx="1762125" cy="1581150"/>
          <a:chOff x="4464938" y="2989425"/>
          <a:chExt cx="1762125" cy="1581150"/>
        </a:xfrm>
      </xdr:grpSpPr>
      <xdr:grpSp>
        <xdr:nvGrpSpPr>
          <xdr:cNvPr id="152" name="Shape 133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GrpSpPr/>
        </xdr:nvGrpSpPr>
        <xdr:grpSpPr>
          <a:xfrm>
            <a:off x="4464938" y="2989425"/>
            <a:ext cx="1762125" cy="1581150"/>
            <a:chOff x="4464938" y="2989425"/>
            <a:chExt cx="1762125" cy="1581150"/>
          </a:xfrm>
        </xdr:grpSpPr>
        <xdr:sp macro="" textlink="">
          <xdr:nvSpPr>
            <xdr:cNvPr id="153" name="Shape 4">
              <a:extLst>
                <a:ext uri="{FF2B5EF4-FFF2-40B4-BE49-F238E27FC236}">
                  <a16:creationId xmlns:a16="http://schemas.microsoft.com/office/drawing/2014/main" id="{00000000-0008-0000-0000-000099000000}"/>
                </a:ext>
              </a:extLst>
            </xdr:cNvPr>
            <xdr:cNvSpPr/>
          </xdr:nvSpPr>
          <xdr:spPr>
            <a:xfrm>
              <a:off x="4464938" y="2989425"/>
              <a:ext cx="1762125" cy="15811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54" name="Shape 134">
              <a:extLst>
                <a:ext uri="{FF2B5EF4-FFF2-40B4-BE49-F238E27FC236}">
                  <a16:creationId xmlns:a16="http://schemas.microsoft.com/office/drawing/2014/main" id="{00000000-0008-0000-0000-00009A000000}"/>
                </a:ext>
              </a:extLst>
            </xdr:cNvPr>
            <xdr:cNvGrpSpPr/>
          </xdr:nvGrpSpPr>
          <xdr:grpSpPr>
            <a:xfrm>
              <a:off x="4464938" y="2989425"/>
              <a:ext cx="1762125" cy="1581150"/>
              <a:chOff x="4464938" y="2989425"/>
              <a:chExt cx="1762125" cy="1581150"/>
            </a:xfrm>
          </xdr:grpSpPr>
          <xdr:sp macro="" textlink="">
            <xdr:nvSpPr>
              <xdr:cNvPr id="155" name="Shape 135">
                <a:extLst>
                  <a:ext uri="{FF2B5EF4-FFF2-40B4-BE49-F238E27FC236}">
                    <a16:creationId xmlns:a16="http://schemas.microsoft.com/office/drawing/2014/main" id="{00000000-0008-0000-0000-00009B000000}"/>
                  </a:ext>
                </a:extLst>
              </xdr:cNvPr>
              <xdr:cNvSpPr/>
            </xdr:nvSpPr>
            <xdr:spPr>
              <a:xfrm>
                <a:off x="4464938" y="2989425"/>
                <a:ext cx="1762125" cy="15811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56" name="Shape 136">
                <a:extLst>
                  <a:ext uri="{FF2B5EF4-FFF2-40B4-BE49-F238E27FC236}">
                    <a16:creationId xmlns:a16="http://schemas.microsoft.com/office/drawing/2014/main" id="{00000000-0008-0000-0000-00009C000000}"/>
                  </a:ext>
                </a:extLst>
              </xdr:cNvPr>
              <xdr:cNvGrpSpPr/>
            </xdr:nvGrpSpPr>
            <xdr:grpSpPr>
              <a:xfrm>
                <a:off x="4464938" y="2989425"/>
                <a:ext cx="1762125" cy="1581150"/>
                <a:chOff x="4464938" y="2989425"/>
                <a:chExt cx="1762125" cy="1581150"/>
              </a:xfrm>
            </xdr:grpSpPr>
            <xdr:sp macro="" textlink="">
              <xdr:nvSpPr>
                <xdr:cNvPr id="157" name="Shape 137">
                  <a:extLst>
                    <a:ext uri="{FF2B5EF4-FFF2-40B4-BE49-F238E27FC236}">
                      <a16:creationId xmlns:a16="http://schemas.microsoft.com/office/drawing/2014/main" id="{00000000-0008-0000-0000-00009D000000}"/>
                    </a:ext>
                  </a:extLst>
                </xdr:cNvPr>
                <xdr:cNvSpPr/>
              </xdr:nvSpPr>
              <xdr:spPr>
                <a:xfrm>
                  <a:off x="4464938" y="2989425"/>
                  <a:ext cx="1762125" cy="15811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58" name="Shape 138">
                  <a:extLst>
                    <a:ext uri="{FF2B5EF4-FFF2-40B4-BE49-F238E27FC236}">
                      <a16:creationId xmlns:a16="http://schemas.microsoft.com/office/drawing/2014/main" id="{00000000-0008-0000-0000-00009E000000}"/>
                    </a:ext>
                  </a:extLst>
                </xdr:cNvPr>
                <xdr:cNvGrpSpPr/>
              </xdr:nvGrpSpPr>
              <xdr:grpSpPr>
                <a:xfrm>
                  <a:off x="4464938" y="2989425"/>
                  <a:ext cx="1762125" cy="1581150"/>
                  <a:chOff x="4464938" y="2829952"/>
                  <a:chExt cx="1762125" cy="1811939"/>
                </a:xfrm>
              </xdr:grpSpPr>
              <xdr:sp macro="" textlink="">
                <xdr:nvSpPr>
                  <xdr:cNvPr id="159" name="Shape 139">
                    <a:extLst>
                      <a:ext uri="{FF2B5EF4-FFF2-40B4-BE49-F238E27FC236}">
                        <a16:creationId xmlns:a16="http://schemas.microsoft.com/office/drawing/2014/main" id="{00000000-0008-0000-0000-00009F000000}"/>
                      </a:ext>
                    </a:extLst>
                  </xdr:cNvPr>
                  <xdr:cNvSpPr/>
                </xdr:nvSpPr>
                <xdr:spPr>
                  <a:xfrm>
                    <a:off x="4464938" y="2829952"/>
                    <a:ext cx="1762125" cy="18119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60" name="Shape 140">
                    <a:extLst>
                      <a:ext uri="{FF2B5EF4-FFF2-40B4-BE49-F238E27FC236}">
                        <a16:creationId xmlns:a16="http://schemas.microsoft.com/office/drawing/2014/main" id="{00000000-0008-0000-0000-0000A0000000}"/>
                      </a:ext>
                    </a:extLst>
                  </xdr:cNvPr>
                  <xdr:cNvGrpSpPr/>
                </xdr:nvGrpSpPr>
                <xdr:grpSpPr>
                  <a:xfrm>
                    <a:off x="4464938" y="2829952"/>
                    <a:ext cx="1762125" cy="1811938"/>
                    <a:chOff x="4598284" y="2717449"/>
                    <a:chExt cx="2084117" cy="2171559"/>
                  </a:xfrm>
                </xdr:grpSpPr>
                <xdr:sp macro="" textlink="">
                  <xdr:nvSpPr>
                    <xdr:cNvPr id="161" name="Shape 141">
                      <a:extLst>
                        <a:ext uri="{FF2B5EF4-FFF2-40B4-BE49-F238E27FC236}">
                          <a16:creationId xmlns:a16="http://schemas.microsoft.com/office/drawing/2014/main" id="{00000000-0008-0000-0000-0000A1000000}"/>
                        </a:ext>
                      </a:extLst>
                    </xdr:cNvPr>
                    <xdr:cNvSpPr/>
                  </xdr:nvSpPr>
                  <xdr:spPr>
                    <a:xfrm>
                      <a:off x="4598284" y="2908574"/>
                      <a:ext cx="2084100" cy="18949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62" name="Shape 142">
                      <a:extLst>
                        <a:ext uri="{FF2B5EF4-FFF2-40B4-BE49-F238E27FC236}">
                          <a16:creationId xmlns:a16="http://schemas.microsoft.com/office/drawing/2014/main" id="{00000000-0008-0000-0000-0000A2000000}"/>
                        </a:ext>
                      </a:extLst>
                    </xdr:cNvPr>
                    <xdr:cNvGrpSpPr/>
                  </xdr:nvGrpSpPr>
                  <xdr:grpSpPr>
                    <a:xfrm>
                      <a:off x="4598284" y="2717449"/>
                      <a:ext cx="2084117" cy="2171559"/>
                      <a:chOff x="11364604" y="228421232"/>
                      <a:chExt cx="2297995" cy="2194044"/>
                    </a:xfrm>
                  </xdr:grpSpPr>
                  <xdr:sp macro="" textlink="">
                    <xdr:nvSpPr>
                      <xdr:cNvPr id="163" name="Shape 143">
                        <a:extLst>
                          <a:ext uri="{FF2B5EF4-FFF2-40B4-BE49-F238E27FC236}">
                            <a16:creationId xmlns:a16="http://schemas.microsoft.com/office/drawing/2014/main" id="{00000000-0008-0000-0000-0000A3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364604" y="228614336"/>
                        <a:ext cx="1648875" cy="17611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164" name="Shape 144">
                        <a:extLst>
                          <a:ext uri="{FF2B5EF4-FFF2-40B4-BE49-F238E27FC236}">
                            <a16:creationId xmlns:a16="http://schemas.microsoft.com/office/drawing/2014/main" id="{00000000-0008-0000-0000-0000A4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8">
                        <a:alphaModFix/>
                      </a:blip>
                      <a:srcRect l="13113" t="4158" r="13440" b="4476"/>
                      <a:stretch/>
                    </xdr:blipFill>
                    <xdr:spPr>
                      <a:xfrm>
                        <a:off x="12964746" y="228822044"/>
                        <a:ext cx="697853" cy="1706879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65" name="Shape 145">
                        <a:extLst>
                          <a:ext uri="{FF2B5EF4-FFF2-40B4-BE49-F238E27FC236}">
                            <a16:creationId xmlns:a16="http://schemas.microsoft.com/office/drawing/2014/main" id="{00000000-0008-0000-0000-0000A5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19">
                        <a:alphaModFix/>
                      </a:blip>
                      <a:srcRect l="4158" t="3701" r="3468" b="4979"/>
                      <a:stretch/>
                    </xdr:blipFill>
                    <xdr:spPr>
                      <a:xfrm rot="2580000">
                        <a:off x="11723732" y="228748616"/>
                        <a:ext cx="1566409" cy="1539277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400050</xdr:colOff>
      <xdr:row>484</xdr:row>
      <xdr:rowOff>57150</xdr:rowOff>
    </xdr:from>
    <xdr:ext cx="819150" cy="1914525"/>
    <xdr:grpSp>
      <xdr:nvGrpSpPr>
        <xdr:cNvPr id="166" name="Shape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GrpSpPr/>
      </xdr:nvGrpSpPr>
      <xdr:grpSpPr>
        <a:xfrm>
          <a:off x="10702601" y="161126844"/>
          <a:ext cx="819150" cy="1914525"/>
          <a:chOff x="4936425" y="2822738"/>
          <a:chExt cx="819150" cy="1914525"/>
        </a:xfrm>
      </xdr:grpSpPr>
      <xdr:grpSp>
        <xdr:nvGrpSpPr>
          <xdr:cNvPr id="167" name="Shape 146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GrpSpPr/>
        </xdr:nvGrpSpPr>
        <xdr:grpSpPr>
          <a:xfrm>
            <a:off x="4936425" y="2822738"/>
            <a:ext cx="819150" cy="1914525"/>
            <a:chOff x="4936425" y="2822738"/>
            <a:chExt cx="819150" cy="1914525"/>
          </a:xfrm>
        </xdr:grpSpPr>
        <xdr:sp macro="" textlink="">
          <xdr:nvSpPr>
            <xdr:cNvPr id="168" name="Shape 4">
              <a:extLst>
                <a:ext uri="{FF2B5EF4-FFF2-40B4-BE49-F238E27FC236}">
                  <a16:creationId xmlns:a16="http://schemas.microsoft.com/office/drawing/2014/main" id="{00000000-0008-0000-0000-0000A8000000}"/>
                </a:ext>
              </a:extLst>
            </xdr:cNvPr>
            <xdr:cNvSpPr/>
          </xdr:nvSpPr>
          <xdr:spPr>
            <a:xfrm>
              <a:off x="4936425" y="2822738"/>
              <a:ext cx="819150" cy="19145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69" name="Shape 147">
              <a:extLst>
                <a:ext uri="{FF2B5EF4-FFF2-40B4-BE49-F238E27FC236}">
                  <a16:creationId xmlns:a16="http://schemas.microsoft.com/office/drawing/2014/main" id="{00000000-0008-0000-0000-0000A9000000}"/>
                </a:ext>
              </a:extLst>
            </xdr:cNvPr>
            <xdr:cNvGrpSpPr/>
          </xdr:nvGrpSpPr>
          <xdr:grpSpPr>
            <a:xfrm>
              <a:off x="4936425" y="2822738"/>
              <a:ext cx="819150" cy="1914525"/>
              <a:chOff x="4936425" y="2822738"/>
              <a:chExt cx="819150" cy="1914525"/>
            </a:xfrm>
          </xdr:grpSpPr>
          <xdr:sp macro="" textlink="">
            <xdr:nvSpPr>
              <xdr:cNvPr id="170" name="Shape 148">
                <a:extLst>
                  <a:ext uri="{FF2B5EF4-FFF2-40B4-BE49-F238E27FC236}">
                    <a16:creationId xmlns:a16="http://schemas.microsoft.com/office/drawing/2014/main" id="{00000000-0008-0000-0000-0000AA000000}"/>
                  </a:ext>
                </a:extLst>
              </xdr:cNvPr>
              <xdr:cNvSpPr/>
            </xdr:nvSpPr>
            <xdr:spPr>
              <a:xfrm>
                <a:off x="4936425" y="2822738"/>
                <a:ext cx="819150" cy="19145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71" name="Shape 149">
                <a:extLst>
                  <a:ext uri="{FF2B5EF4-FFF2-40B4-BE49-F238E27FC236}">
                    <a16:creationId xmlns:a16="http://schemas.microsoft.com/office/drawing/2014/main" id="{00000000-0008-0000-0000-0000AB000000}"/>
                  </a:ext>
                </a:extLst>
              </xdr:cNvPr>
              <xdr:cNvGrpSpPr/>
            </xdr:nvGrpSpPr>
            <xdr:grpSpPr>
              <a:xfrm>
                <a:off x="4936425" y="2822738"/>
                <a:ext cx="819150" cy="1914525"/>
                <a:chOff x="4936425" y="2822738"/>
                <a:chExt cx="819150" cy="1914525"/>
              </a:xfrm>
            </xdr:grpSpPr>
            <xdr:sp macro="" textlink="">
              <xdr:nvSpPr>
                <xdr:cNvPr id="172" name="Shape 150">
                  <a:extLst>
                    <a:ext uri="{FF2B5EF4-FFF2-40B4-BE49-F238E27FC236}">
                      <a16:creationId xmlns:a16="http://schemas.microsoft.com/office/drawing/2014/main" id="{00000000-0008-0000-0000-0000AC000000}"/>
                    </a:ext>
                  </a:extLst>
                </xdr:cNvPr>
                <xdr:cNvSpPr/>
              </xdr:nvSpPr>
              <xdr:spPr>
                <a:xfrm>
                  <a:off x="4936425" y="2822738"/>
                  <a:ext cx="819150" cy="19145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73" name="Shape 151">
                  <a:extLst>
                    <a:ext uri="{FF2B5EF4-FFF2-40B4-BE49-F238E27FC236}">
                      <a16:creationId xmlns:a16="http://schemas.microsoft.com/office/drawing/2014/main" id="{00000000-0008-0000-0000-0000AD000000}"/>
                    </a:ext>
                  </a:extLst>
                </xdr:cNvPr>
                <xdr:cNvGrpSpPr/>
              </xdr:nvGrpSpPr>
              <xdr:grpSpPr>
                <a:xfrm>
                  <a:off x="4936425" y="2822738"/>
                  <a:ext cx="819150" cy="1914525"/>
                  <a:chOff x="4936425" y="2822738"/>
                  <a:chExt cx="819150" cy="1914525"/>
                </a:xfrm>
              </xdr:grpSpPr>
              <xdr:sp macro="" textlink="">
                <xdr:nvSpPr>
                  <xdr:cNvPr id="174" name="Shape 152">
                    <a:extLst>
                      <a:ext uri="{FF2B5EF4-FFF2-40B4-BE49-F238E27FC236}">
                        <a16:creationId xmlns:a16="http://schemas.microsoft.com/office/drawing/2014/main" id="{00000000-0008-0000-0000-0000AE000000}"/>
                      </a:ext>
                    </a:extLst>
                  </xdr:cNvPr>
                  <xdr:cNvSpPr/>
                </xdr:nvSpPr>
                <xdr:spPr>
                  <a:xfrm>
                    <a:off x="4936425" y="2822738"/>
                    <a:ext cx="819150" cy="19145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75" name="Shape 153">
                    <a:extLst>
                      <a:ext uri="{FF2B5EF4-FFF2-40B4-BE49-F238E27FC236}">
                        <a16:creationId xmlns:a16="http://schemas.microsoft.com/office/drawing/2014/main" id="{00000000-0008-0000-0000-0000AF000000}"/>
                      </a:ext>
                    </a:extLst>
                  </xdr:cNvPr>
                  <xdr:cNvGrpSpPr/>
                </xdr:nvGrpSpPr>
                <xdr:grpSpPr>
                  <a:xfrm>
                    <a:off x="4936425" y="2822738"/>
                    <a:ext cx="819150" cy="1914525"/>
                    <a:chOff x="4850700" y="2779875"/>
                    <a:chExt cx="990600" cy="2000250"/>
                  </a:xfrm>
                </xdr:grpSpPr>
                <xdr:sp macro="" textlink="">
                  <xdr:nvSpPr>
                    <xdr:cNvPr id="176" name="Shape 154">
                      <a:extLst>
                        <a:ext uri="{FF2B5EF4-FFF2-40B4-BE49-F238E27FC236}">
                          <a16:creationId xmlns:a16="http://schemas.microsoft.com/office/drawing/2014/main" id="{00000000-0008-0000-0000-0000B0000000}"/>
                        </a:ext>
                      </a:extLst>
                    </xdr:cNvPr>
                    <xdr:cNvSpPr/>
                  </xdr:nvSpPr>
                  <xdr:spPr>
                    <a:xfrm>
                      <a:off x="4850700" y="2779875"/>
                      <a:ext cx="990600" cy="20002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77" name="Shape 155">
                      <a:extLst>
                        <a:ext uri="{FF2B5EF4-FFF2-40B4-BE49-F238E27FC236}">
                          <a16:creationId xmlns:a16="http://schemas.microsoft.com/office/drawing/2014/main" id="{00000000-0008-0000-0000-0000B1000000}"/>
                        </a:ext>
                      </a:extLst>
                    </xdr:cNvPr>
                    <xdr:cNvGrpSpPr/>
                  </xdr:nvGrpSpPr>
                  <xdr:grpSpPr>
                    <a:xfrm>
                      <a:off x="4850700" y="2779875"/>
                      <a:ext cx="990600" cy="2000250"/>
                      <a:chOff x="11413595" y="226237800"/>
                      <a:chExt cx="1014624" cy="2026920"/>
                    </a:xfrm>
                  </xdr:grpSpPr>
                  <xdr:sp macro="" textlink="">
                    <xdr:nvSpPr>
                      <xdr:cNvPr id="178" name="Shape 156">
                        <a:extLst>
                          <a:ext uri="{FF2B5EF4-FFF2-40B4-BE49-F238E27FC236}">
                            <a16:creationId xmlns:a16="http://schemas.microsoft.com/office/drawing/2014/main" id="{00000000-0008-0000-0000-0000B2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413595" y="226237800"/>
                        <a:ext cx="1014600" cy="20269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179" name="Shape 157">
                        <a:extLst>
                          <a:ext uri="{FF2B5EF4-FFF2-40B4-BE49-F238E27FC236}">
                            <a16:creationId xmlns:a16="http://schemas.microsoft.com/office/drawing/2014/main" id="{00000000-0008-0000-0000-0000B3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0">
                        <a:alphaModFix/>
                      </a:blip>
                      <a:srcRect l="17851" t="2719" r="17355" b="4637"/>
                      <a:stretch/>
                    </xdr:blipFill>
                    <xdr:spPr>
                      <a:xfrm>
                        <a:off x="11849100" y="226489260"/>
                        <a:ext cx="579119" cy="1710764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80" name="Shape 158">
                        <a:extLst>
                          <a:ext uri="{FF2B5EF4-FFF2-40B4-BE49-F238E27FC236}">
                            <a16:creationId xmlns:a16="http://schemas.microsoft.com/office/drawing/2014/main" id="{00000000-0008-0000-0000-0000B4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1">
                        <a:alphaModFix/>
                      </a:blip>
                      <a:srcRect l="40800" t="6559" r="40109" b="4588"/>
                      <a:stretch/>
                    </xdr:blipFill>
                    <xdr:spPr>
                      <a:xfrm>
                        <a:off x="11413595" y="226237800"/>
                        <a:ext cx="435504" cy="202692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131445</xdr:colOff>
      <xdr:row>529</xdr:row>
      <xdr:rowOff>140970</xdr:rowOff>
    </xdr:from>
    <xdr:ext cx="1171575" cy="1133475"/>
    <xdr:grpSp>
      <xdr:nvGrpSpPr>
        <xdr:cNvPr id="181" name="Shape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GrpSpPr/>
      </xdr:nvGrpSpPr>
      <xdr:grpSpPr>
        <a:xfrm>
          <a:off x="10433996" y="173449317"/>
          <a:ext cx="1171575" cy="1133475"/>
          <a:chOff x="4760213" y="3213263"/>
          <a:chExt cx="1171575" cy="1133475"/>
        </a:xfrm>
      </xdr:grpSpPr>
      <xdr:grpSp>
        <xdr:nvGrpSpPr>
          <xdr:cNvPr id="182" name="Shape 15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GrpSpPr/>
        </xdr:nvGrpSpPr>
        <xdr:grpSpPr>
          <a:xfrm>
            <a:off x="4760213" y="3213263"/>
            <a:ext cx="1171575" cy="1133475"/>
            <a:chOff x="4760213" y="3213263"/>
            <a:chExt cx="1171575" cy="1133475"/>
          </a:xfrm>
        </xdr:grpSpPr>
        <xdr:sp macro="" textlink="">
          <xdr:nvSpPr>
            <xdr:cNvPr id="183" name="Shape 4">
              <a:extLst>
                <a:ext uri="{FF2B5EF4-FFF2-40B4-BE49-F238E27FC236}">
                  <a16:creationId xmlns:a16="http://schemas.microsoft.com/office/drawing/2014/main" id="{00000000-0008-0000-0000-0000B7000000}"/>
                </a:ext>
              </a:extLst>
            </xdr:cNvPr>
            <xdr:cNvSpPr/>
          </xdr:nvSpPr>
          <xdr:spPr>
            <a:xfrm>
              <a:off x="4760213" y="3213263"/>
              <a:ext cx="1171575" cy="1133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84" name="Shape 160">
              <a:extLst>
                <a:ext uri="{FF2B5EF4-FFF2-40B4-BE49-F238E27FC236}">
                  <a16:creationId xmlns:a16="http://schemas.microsoft.com/office/drawing/2014/main" id="{00000000-0008-0000-0000-0000B8000000}"/>
                </a:ext>
              </a:extLst>
            </xdr:cNvPr>
            <xdr:cNvGrpSpPr/>
          </xdr:nvGrpSpPr>
          <xdr:grpSpPr>
            <a:xfrm>
              <a:off x="4760213" y="3213263"/>
              <a:ext cx="1171575" cy="1133475"/>
              <a:chOff x="4760213" y="3213263"/>
              <a:chExt cx="1171575" cy="1133475"/>
            </a:xfrm>
          </xdr:grpSpPr>
          <xdr:sp macro="" textlink="">
            <xdr:nvSpPr>
              <xdr:cNvPr id="185" name="Shape 161">
                <a:extLst>
                  <a:ext uri="{FF2B5EF4-FFF2-40B4-BE49-F238E27FC236}">
                    <a16:creationId xmlns:a16="http://schemas.microsoft.com/office/drawing/2014/main" id="{00000000-0008-0000-0000-0000B9000000}"/>
                  </a:ext>
                </a:extLst>
              </xdr:cNvPr>
              <xdr:cNvSpPr/>
            </xdr:nvSpPr>
            <xdr:spPr>
              <a:xfrm>
                <a:off x="4760213" y="3213263"/>
                <a:ext cx="1171575" cy="1133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186" name="Shape 162">
                <a:extLst>
                  <a:ext uri="{FF2B5EF4-FFF2-40B4-BE49-F238E27FC236}">
                    <a16:creationId xmlns:a16="http://schemas.microsoft.com/office/drawing/2014/main" id="{00000000-0008-0000-0000-0000BA000000}"/>
                  </a:ext>
                </a:extLst>
              </xdr:cNvPr>
              <xdr:cNvGrpSpPr/>
            </xdr:nvGrpSpPr>
            <xdr:grpSpPr>
              <a:xfrm>
                <a:off x="4760213" y="3213263"/>
                <a:ext cx="1171575" cy="1133475"/>
                <a:chOff x="4760213" y="3213263"/>
                <a:chExt cx="1171575" cy="1133475"/>
              </a:xfrm>
            </xdr:grpSpPr>
            <xdr:sp macro="" textlink="">
              <xdr:nvSpPr>
                <xdr:cNvPr id="187" name="Shape 163">
                  <a:extLst>
                    <a:ext uri="{FF2B5EF4-FFF2-40B4-BE49-F238E27FC236}">
                      <a16:creationId xmlns:a16="http://schemas.microsoft.com/office/drawing/2014/main" id="{00000000-0008-0000-0000-0000BB000000}"/>
                    </a:ext>
                  </a:extLst>
                </xdr:cNvPr>
                <xdr:cNvSpPr/>
              </xdr:nvSpPr>
              <xdr:spPr>
                <a:xfrm>
                  <a:off x="4760213" y="3213263"/>
                  <a:ext cx="1171575" cy="11334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188" name="Shape 164">
                  <a:extLst>
                    <a:ext uri="{FF2B5EF4-FFF2-40B4-BE49-F238E27FC236}">
                      <a16:creationId xmlns:a16="http://schemas.microsoft.com/office/drawing/2014/main" id="{00000000-0008-0000-0000-0000BC000000}"/>
                    </a:ext>
                  </a:extLst>
                </xdr:cNvPr>
                <xdr:cNvGrpSpPr/>
              </xdr:nvGrpSpPr>
              <xdr:grpSpPr>
                <a:xfrm>
                  <a:off x="4760213" y="3213263"/>
                  <a:ext cx="1171575" cy="1133475"/>
                  <a:chOff x="4760213" y="3213263"/>
                  <a:chExt cx="1171575" cy="1133475"/>
                </a:xfrm>
              </xdr:grpSpPr>
              <xdr:sp macro="" textlink="">
                <xdr:nvSpPr>
                  <xdr:cNvPr id="189" name="Shape 165">
                    <a:extLst>
                      <a:ext uri="{FF2B5EF4-FFF2-40B4-BE49-F238E27FC236}">
                        <a16:creationId xmlns:a16="http://schemas.microsoft.com/office/drawing/2014/main" id="{00000000-0008-0000-0000-0000BD000000}"/>
                      </a:ext>
                    </a:extLst>
                  </xdr:cNvPr>
                  <xdr:cNvSpPr/>
                </xdr:nvSpPr>
                <xdr:spPr>
                  <a:xfrm>
                    <a:off x="4760213" y="3213263"/>
                    <a:ext cx="1171575" cy="11334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190" name="Shape 166">
                    <a:extLst>
                      <a:ext uri="{FF2B5EF4-FFF2-40B4-BE49-F238E27FC236}">
                        <a16:creationId xmlns:a16="http://schemas.microsoft.com/office/drawing/2014/main" id="{00000000-0008-0000-0000-0000BE000000}"/>
                      </a:ext>
                    </a:extLst>
                  </xdr:cNvPr>
                  <xdr:cNvGrpSpPr/>
                </xdr:nvGrpSpPr>
                <xdr:grpSpPr>
                  <a:xfrm>
                    <a:off x="4760213" y="3213263"/>
                    <a:ext cx="1171575" cy="1133475"/>
                    <a:chOff x="4760213" y="3218025"/>
                    <a:chExt cx="1171575" cy="1123950"/>
                  </a:xfrm>
                </xdr:grpSpPr>
                <xdr:sp macro="" textlink="">
                  <xdr:nvSpPr>
                    <xdr:cNvPr id="191" name="Shape 167">
                      <a:extLst>
                        <a:ext uri="{FF2B5EF4-FFF2-40B4-BE49-F238E27FC236}">
                          <a16:creationId xmlns:a16="http://schemas.microsoft.com/office/drawing/2014/main" id="{00000000-0008-0000-0000-0000BF000000}"/>
                        </a:ext>
                      </a:extLst>
                    </xdr:cNvPr>
                    <xdr:cNvSpPr/>
                  </xdr:nvSpPr>
                  <xdr:spPr>
                    <a:xfrm>
                      <a:off x="4760213" y="3218025"/>
                      <a:ext cx="1171575" cy="11239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192" name="Shape 168">
                      <a:extLst>
                        <a:ext uri="{FF2B5EF4-FFF2-40B4-BE49-F238E27FC236}">
                          <a16:creationId xmlns:a16="http://schemas.microsoft.com/office/drawing/2014/main" id="{00000000-0008-0000-0000-0000C0000000}"/>
                        </a:ext>
                      </a:extLst>
                    </xdr:cNvPr>
                    <xdr:cNvGrpSpPr/>
                  </xdr:nvGrpSpPr>
                  <xdr:grpSpPr>
                    <a:xfrm>
                      <a:off x="4760213" y="3218025"/>
                      <a:ext cx="1171575" cy="1123950"/>
                      <a:chOff x="11349446" y="248762520"/>
                      <a:chExt cx="1324520" cy="1188720"/>
                    </a:xfrm>
                  </xdr:grpSpPr>
                  <xdr:sp macro="" textlink="">
                    <xdr:nvSpPr>
                      <xdr:cNvPr id="193" name="Shape 169">
                        <a:extLst>
                          <a:ext uri="{FF2B5EF4-FFF2-40B4-BE49-F238E27FC236}">
                            <a16:creationId xmlns:a16="http://schemas.microsoft.com/office/drawing/2014/main" id="{00000000-0008-0000-0000-0000C1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349446" y="248762520"/>
                        <a:ext cx="1324500" cy="11887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194" name="Shape 170">
                        <a:extLst>
                          <a:ext uri="{FF2B5EF4-FFF2-40B4-BE49-F238E27FC236}">
                            <a16:creationId xmlns:a16="http://schemas.microsoft.com/office/drawing/2014/main" id="{00000000-0008-0000-0000-0000C2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2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859722" y="248762520"/>
                        <a:ext cx="814244" cy="112776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195" name="Shape 171">
                        <a:extLst>
                          <a:ext uri="{FF2B5EF4-FFF2-40B4-BE49-F238E27FC236}">
                            <a16:creationId xmlns:a16="http://schemas.microsoft.com/office/drawing/2014/main" id="{00000000-0008-0000-0000-0000C3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3">
                        <a:alphaModFix/>
                      </a:blip>
                      <a:srcRect l="12081" t="4211" r="12060" b="3948"/>
                      <a:stretch/>
                    </xdr:blipFill>
                    <xdr:spPr>
                      <a:xfrm>
                        <a:off x="11349446" y="248808240"/>
                        <a:ext cx="438693" cy="11430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333375</xdr:colOff>
      <xdr:row>536</xdr:row>
      <xdr:rowOff>104775</xdr:rowOff>
    </xdr:from>
    <xdr:ext cx="933450" cy="809625"/>
    <xdr:grpSp>
      <xdr:nvGrpSpPr>
        <xdr:cNvPr id="196" name="Shape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GrpSpPr/>
      </xdr:nvGrpSpPr>
      <xdr:grpSpPr>
        <a:xfrm>
          <a:off x="10635926" y="176445571"/>
          <a:ext cx="933450" cy="809625"/>
          <a:chOff x="4879275" y="3375188"/>
          <a:chExt cx="933450" cy="809625"/>
        </a:xfrm>
      </xdr:grpSpPr>
      <xdr:grpSp>
        <xdr:nvGrpSpPr>
          <xdr:cNvPr id="197" name="Shape 172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GrpSpPr/>
        </xdr:nvGrpSpPr>
        <xdr:grpSpPr>
          <a:xfrm>
            <a:off x="4879275" y="3375188"/>
            <a:ext cx="933450" cy="809625"/>
            <a:chOff x="4879275" y="3375188"/>
            <a:chExt cx="933450" cy="809625"/>
          </a:xfrm>
        </xdr:grpSpPr>
        <xdr:sp macro="" textlink="">
          <xdr:nvSpPr>
            <xdr:cNvPr id="198" name="Shape 4">
              <a:extLst>
                <a:ext uri="{FF2B5EF4-FFF2-40B4-BE49-F238E27FC236}">
                  <a16:creationId xmlns:a16="http://schemas.microsoft.com/office/drawing/2014/main" id="{00000000-0008-0000-0000-0000C6000000}"/>
                </a:ext>
              </a:extLst>
            </xdr:cNvPr>
            <xdr:cNvSpPr/>
          </xdr:nvSpPr>
          <xdr:spPr>
            <a:xfrm>
              <a:off x="4879275" y="3375188"/>
              <a:ext cx="933450" cy="8096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199" name="Shape 173">
              <a:extLst>
                <a:ext uri="{FF2B5EF4-FFF2-40B4-BE49-F238E27FC236}">
                  <a16:creationId xmlns:a16="http://schemas.microsoft.com/office/drawing/2014/main" id="{00000000-0008-0000-0000-0000C7000000}"/>
                </a:ext>
              </a:extLst>
            </xdr:cNvPr>
            <xdr:cNvGrpSpPr/>
          </xdr:nvGrpSpPr>
          <xdr:grpSpPr>
            <a:xfrm>
              <a:off x="4879275" y="3375188"/>
              <a:ext cx="933450" cy="809625"/>
              <a:chOff x="4879275" y="3375188"/>
              <a:chExt cx="933450" cy="809625"/>
            </a:xfrm>
          </xdr:grpSpPr>
          <xdr:sp macro="" textlink="">
            <xdr:nvSpPr>
              <xdr:cNvPr id="200" name="Shape 174">
                <a:extLst>
                  <a:ext uri="{FF2B5EF4-FFF2-40B4-BE49-F238E27FC236}">
                    <a16:creationId xmlns:a16="http://schemas.microsoft.com/office/drawing/2014/main" id="{00000000-0008-0000-0000-0000C8000000}"/>
                  </a:ext>
                </a:extLst>
              </xdr:cNvPr>
              <xdr:cNvSpPr/>
            </xdr:nvSpPr>
            <xdr:spPr>
              <a:xfrm>
                <a:off x="4879275" y="3375188"/>
                <a:ext cx="933450" cy="8096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01" name="Shape 175">
                <a:extLst>
                  <a:ext uri="{FF2B5EF4-FFF2-40B4-BE49-F238E27FC236}">
                    <a16:creationId xmlns:a16="http://schemas.microsoft.com/office/drawing/2014/main" id="{00000000-0008-0000-0000-0000C9000000}"/>
                  </a:ext>
                </a:extLst>
              </xdr:cNvPr>
              <xdr:cNvGrpSpPr/>
            </xdr:nvGrpSpPr>
            <xdr:grpSpPr>
              <a:xfrm>
                <a:off x="4879275" y="3375188"/>
                <a:ext cx="933450" cy="809625"/>
                <a:chOff x="4879275" y="3375188"/>
                <a:chExt cx="933450" cy="809625"/>
              </a:xfrm>
            </xdr:grpSpPr>
            <xdr:sp macro="" textlink="">
              <xdr:nvSpPr>
                <xdr:cNvPr id="202" name="Shape 176">
                  <a:extLst>
                    <a:ext uri="{FF2B5EF4-FFF2-40B4-BE49-F238E27FC236}">
                      <a16:creationId xmlns:a16="http://schemas.microsoft.com/office/drawing/2014/main" id="{00000000-0008-0000-0000-0000CA000000}"/>
                    </a:ext>
                  </a:extLst>
                </xdr:cNvPr>
                <xdr:cNvSpPr/>
              </xdr:nvSpPr>
              <xdr:spPr>
                <a:xfrm>
                  <a:off x="4879275" y="3375188"/>
                  <a:ext cx="933450" cy="8096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03" name="Shape 177">
                  <a:extLst>
                    <a:ext uri="{FF2B5EF4-FFF2-40B4-BE49-F238E27FC236}">
                      <a16:creationId xmlns:a16="http://schemas.microsoft.com/office/drawing/2014/main" id="{00000000-0008-0000-0000-0000CB000000}"/>
                    </a:ext>
                  </a:extLst>
                </xdr:cNvPr>
                <xdr:cNvGrpSpPr/>
              </xdr:nvGrpSpPr>
              <xdr:grpSpPr>
                <a:xfrm>
                  <a:off x="4879275" y="3375188"/>
                  <a:ext cx="933450" cy="809625"/>
                  <a:chOff x="4879275" y="3375188"/>
                  <a:chExt cx="933450" cy="809625"/>
                </a:xfrm>
              </xdr:grpSpPr>
              <xdr:sp macro="" textlink="">
                <xdr:nvSpPr>
                  <xdr:cNvPr id="204" name="Shape 178">
                    <a:extLst>
                      <a:ext uri="{FF2B5EF4-FFF2-40B4-BE49-F238E27FC236}">
                        <a16:creationId xmlns:a16="http://schemas.microsoft.com/office/drawing/2014/main" id="{00000000-0008-0000-0000-0000CC000000}"/>
                      </a:ext>
                    </a:extLst>
                  </xdr:cNvPr>
                  <xdr:cNvSpPr/>
                </xdr:nvSpPr>
                <xdr:spPr>
                  <a:xfrm>
                    <a:off x="4879275" y="3375188"/>
                    <a:ext cx="933450" cy="8096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05" name="Shape 179">
                    <a:extLst>
                      <a:ext uri="{FF2B5EF4-FFF2-40B4-BE49-F238E27FC236}">
                        <a16:creationId xmlns:a16="http://schemas.microsoft.com/office/drawing/2014/main" id="{00000000-0008-0000-0000-0000CD000000}"/>
                      </a:ext>
                    </a:extLst>
                  </xdr:cNvPr>
                  <xdr:cNvGrpSpPr/>
                </xdr:nvGrpSpPr>
                <xdr:grpSpPr>
                  <a:xfrm>
                    <a:off x="4879275" y="3375188"/>
                    <a:ext cx="933450" cy="809625"/>
                    <a:chOff x="4684013" y="3232313"/>
                    <a:chExt cx="1323975" cy="1095375"/>
                  </a:xfrm>
                </xdr:grpSpPr>
                <xdr:sp macro="" textlink="">
                  <xdr:nvSpPr>
                    <xdr:cNvPr id="206" name="Shape 180">
                      <a:extLst>
                        <a:ext uri="{FF2B5EF4-FFF2-40B4-BE49-F238E27FC236}">
                          <a16:creationId xmlns:a16="http://schemas.microsoft.com/office/drawing/2014/main" id="{00000000-0008-0000-0000-0000CE000000}"/>
                        </a:ext>
                      </a:extLst>
                    </xdr:cNvPr>
                    <xdr:cNvSpPr/>
                  </xdr:nvSpPr>
                  <xdr:spPr>
                    <a:xfrm>
                      <a:off x="4684013" y="3232313"/>
                      <a:ext cx="1323975" cy="10953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07" name="Shape 181">
                      <a:extLst>
                        <a:ext uri="{FF2B5EF4-FFF2-40B4-BE49-F238E27FC236}">
                          <a16:creationId xmlns:a16="http://schemas.microsoft.com/office/drawing/2014/main" id="{00000000-0008-0000-0000-0000CF000000}"/>
                        </a:ext>
                      </a:extLst>
                    </xdr:cNvPr>
                    <xdr:cNvGrpSpPr/>
                  </xdr:nvGrpSpPr>
                  <xdr:grpSpPr>
                    <a:xfrm>
                      <a:off x="4684013" y="3232313"/>
                      <a:ext cx="1323975" cy="1095375"/>
                      <a:chOff x="11399520" y="252816560"/>
                      <a:chExt cx="1386841" cy="1097080"/>
                    </a:xfrm>
                  </xdr:grpSpPr>
                  <xdr:sp macro="" textlink="">
                    <xdr:nvSpPr>
                      <xdr:cNvPr id="208" name="Shape 182">
                        <a:extLst>
                          <a:ext uri="{FF2B5EF4-FFF2-40B4-BE49-F238E27FC236}">
                            <a16:creationId xmlns:a16="http://schemas.microsoft.com/office/drawing/2014/main" id="{00000000-0008-0000-0000-0000D0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399520" y="252816560"/>
                        <a:ext cx="1386825" cy="10970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209" name="Shape 183">
                        <a:extLst>
                          <a:ext uri="{FF2B5EF4-FFF2-40B4-BE49-F238E27FC236}">
                            <a16:creationId xmlns:a16="http://schemas.microsoft.com/office/drawing/2014/main" id="{00000000-0008-0000-0000-0000D1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4">
                        <a:alphaModFix/>
                      </a:blip>
                      <a:srcRect l="34559" t="7519" r="34399" b="8158"/>
                      <a:stretch/>
                    </xdr:blipFill>
                    <xdr:spPr>
                      <a:xfrm>
                        <a:off x="11399520" y="252816560"/>
                        <a:ext cx="403859" cy="109708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210" name="Shape 184">
                        <a:extLst>
                          <a:ext uri="{FF2B5EF4-FFF2-40B4-BE49-F238E27FC236}">
                            <a16:creationId xmlns:a16="http://schemas.microsoft.com/office/drawing/2014/main" id="{00000000-0008-0000-0000-0000D2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5">
                        <a:alphaModFix/>
                      </a:blip>
                      <a:srcRect l="4621" t="8175" r="6488" b="6840"/>
                      <a:stretch/>
                    </xdr:blipFill>
                    <xdr:spPr>
                      <a:xfrm>
                        <a:off x="11782051" y="252831599"/>
                        <a:ext cx="1004310" cy="960121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316230</xdr:colOff>
      <xdr:row>576</xdr:row>
      <xdr:rowOff>0</xdr:rowOff>
    </xdr:from>
    <xdr:ext cx="847725" cy="828675"/>
    <xdr:grpSp>
      <xdr:nvGrpSpPr>
        <xdr:cNvPr id="211" name="Shape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GrpSpPr/>
      </xdr:nvGrpSpPr>
      <xdr:grpSpPr>
        <a:xfrm>
          <a:off x="10618781" y="187008796"/>
          <a:ext cx="847725" cy="828675"/>
          <a:chOff x="4922138" y="3365663"/>
          <a:chExt cx="847725" cy="828675"/>
        </a:xfrm>
      </xdr:grpSpPr>
      <xdr:grpSp>
        <xdr:nvGrpSpPr>
          <xdr:cNvPr id="212" name="Shape 185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GrpSpPr/>
        </xdr:nvGrpSpPr>
        <xdr:grpSpPr>
          <a:xfrm>
            <a:off x="4922138" y="3365663"/>
            <a:ext cx="847725" cy="828675"/>
            <a:chOff x="4922138" y="3365663"/>
            <a:chExt cx="847725" cy="828675"/>
          </a:xfrm>
        </xdr:grpSpPr>
        <xdr:sp macro="" textlink="">
          <xdr:nvSpPr>
            <xdr:cNvPr id="213" name="Shape 4">
              <a:extLst>
                <a:ext uri="{FF2B5EF4-FFF2-40B4-BE49-F238E27FC236}">
                  <a16:creationId xmlns:a16="http://schemas.microsoft.com/office/drawing/2014/main" id="{00000000-0008-0000-0000-0000D5000000}"/>
                </a:ext>
              </a:extLst>
            </xdr:cNvPr>
            <xdr:cNvSpPr/>
          </xdr:nvSpPr>
          <xdr:spPr>
            <a:xfrm>
              <a:off x="4922138" y="3365663"/>
              <a:ext cx="847725" cy="8286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14" name="Shape 186">
              <a:extLst>
                <a:ext uri="{FF2B5EF4-FFF2-40B4-BE49-F238E27FC236}">
                  <a16:creationId xmlns:a16="http://schemas.microsoft.com/office/drawing/2014/main" id="{00000000-0008-0000-0000-0000D6000000}"/>
                </a:ext>
              </a:extLst>
            </xdr:cNvPr>
            <xdr:cNvGrpSpPr/>
          </xdr:nvGrpSpPr>
          <xdr:grpSpPr>
            <a:xfrm>
              <a:off x="4922138" y="3365663"/>
              <a:ext cx="847725" cy="828675"/>
              <a:chOff x="4922138" y="3365663"/>
              <a:chExt cx="847725" cy="828675"/>
            </a:xfrm>
          </xdr:grpSpPr>
          <xdr:sp macro="" textlink="">
            <xdr:nvSpPr>
              <xdr:cNvPr id="215" name="Shape 187">
                <a:extLst>
                  <a:ext uri="{FF2B5EF4-FFF2-40B4-BE49-F238E27FC236}">
                    <a16:creationId xmlns:a16="http://schemas.microsoft.com/office/drawing/2014/main" id="{00000000-0008-0000-0000-0000D7000000}"/>
                  </a:ext>
                </a:extLst>
              </xdr:cNvPr>
              <xdr:cNvSpPr/>
            </xdr:nvSpPr>
            <xdr:spPr>
              <a:xfrm>
                <a:off x="4922138" y="3365663"/>
                <a:ext cx="847725" cy="828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16" name="Shape 188">
                <a:extLst>
                  <a:ext uri="{FF2B5EF4-FFF2-40B4-BE49-F238E27FC236}">
                    <a16:creationId xmlns:a16="http://schemas.microsoft.com/office/drawing/2014/main" id="{00000000-0008-0000-0000-0000D8000000}"/>
                  </a:ext>
                </a:extLst>
              </xdr:cNvPr>
              <xdr:cNvGrpSpPr/>
            </xdr:nvGrpSpPr>
            <xdr:grpSpPr>
              <a:xfrm>
                <a:off x="4922138" y="3365663"/>
                <a:ext cx="847725" cy="828675"/>
                <a:chOff x="4922138" y="3365663"/>
                <a:chExt cx="847725" cy="828675"/>
              </a:xfrm>
            </xdr:grpSpPr>
            <xdr:sp macro="" textlink="">
              <xdr:nvSpPr>
                <xdr:cNvPr id="217" name="Shape 189">
                  <a:extLst>
                    <a:ext uri="{FF2B5EF4-FFF2-40B4-BE49-F238E27FC236}">
                      <a16:creationId xmlns:a16="http://schemas.microsoft.com/office/drawing/2014/main" id="{00000000-0008-0000-0000-0000D9000000}"/>
                    </a:ext>
                  </a:extLst>
                </xdr:cNvPr>
                <xdr:cNvSpPr/>
              </xdr:nvSpPr>
              <xdr:spPr>
                <a:xfrm>
                  <a:off x="4922138" y="3365663"/>
                  <a:ext cx="847725" cy="8286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18" name="Shape 190">
                  <a:extLst>
                    <a:ext uri="{FF2B5EF4-FFF2-40B4-BE49-F238E27FC236}">
                      <a16:creationId xmlns:a16="http://schemas.microsoft.com/office/drawing/2014/main" id="{00000000-0008-0000-0000-0000DA000000}"/>
                    </a:ext>
                  </a:extLst>
                </xdr:cNvPr>
                <xdr:cNvGrpSpPr/>
              </xdr:nvGrpSpPr>
              <xdr:grpSpPr>
                <a:xfrm>
                  <a:off x="4922138" y="3365663"/>
                  <a:ext cx="847725" cy="828675"/>
                  <a:chOff x="4922138" y="3365663"/>
                  <a:chExt cx="847725" cy="828675"/>
                </a:xfrm>
              </xdr:grpSpPr>
              <xdr:sp macro="" textlink="">
                <xdr:nvSpPr>
                  <xdr:cNvPr id="219" name="Shape 191">
                    <a:extLst>
                      <a:ext uri="{FF2B5EF4-FFF2-40B4-BE49-F238E27FC236}">
                        <a16:creationId xmlns:a16="http://schemas.microsoft.com/office/drawing/2014/main" id="{00000000-0008-0000-0000-0000DB000000}"/>
                      </a:ext>
                    </a:extLst>
                  </xdr:cNvPr>
                  <xdr:cNvSpPr/>
                </xdr:nvSpPr>
                <xdr:spPr>
                  <a:xfrm>
                    <a:off x="4922138" y="3365663"/>
                    <a:ext cx="847725" cy="8286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20" name="Shape 192">
                    <a:extLst>
                      <a:ext uri="{FF2B5EF4-FFF2-40B4-BE49-F238E27FC236}">
                        <a16:creationId xmlns:a16="http://schemas.microsoft.com/office/drawing/2014/main" id="{00000000-0008-0000-0000-0000DC000000}"/>
                      </a:ext>
                    </a:extLst>
                  </xdr:cNvPr>
                  <xdr:cNvGrpSpPr/>
                </xdr:nvGrpSpPr>
                <xdr:grpSpPr>
                  <a:xfrm>
                    <a:off x="4922138" y="3365663"/>
                    <a:ext cx="847725" cy="828675"/>
                    <a:chOff x="4755450" y="3060863"/>
                    <a:chExt cx="1181100" cy="1438275"/>
                  </a:xfrm>
                </xdr:grpSpPr>
                <xdr:sp macro="" textlink="">
                  <xdr:nvSpPr>
                    <xdr:cNvPr id="221" name="Shape 193">
                      <a:extLst>
                        <a:ext uri="{FF2B5EF4-FFF2-40B4-BE49-F238E27FC236}">
                          <a16:creationId xmlns:a16="http://schemas.microsoft.com/office/drawing/2014/main" id="{00000000-0008-0000-0000-0000DD000000}"/>
                        </a:ext>
                      </a:extLst>
                    </xdr:cNvPr>
                    <xdr:cNvSpPr/>
                  </xdr:nvSpPr>
                  <xdr:spPr>
                    <a:xfrm>
                      <a:off x="4755450" y="3060863"/>
                      <a:ext cx="1181100" cy="14382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22" name="Shape 194">
                      <a:extLst>
                        <a:ext uri="{FF2B5EF4-FFF2-40B4-BE49-F238E27FC236}">
                          <a16:creationId xmlns:a16="http://schemas.microsoft.com/office/drawing/2014/main" id="{00000000-0008-0000-0000-0000DE000000}"/>
                        </a:ext>
                      </a:extLst>
                    </xdr:cNvPr>
                    <xdr:cNvGrpSpPr/>
                  </xdr:nvGrpSpPr>
                  <xdr:grpSpPr>
                    <a:xfrm>
                      <a:off x="4755450" y="3060863"/>
                      <a:ext cx="1181100" cy="1438275"/>
                      <a:chOff x="11391900" y="270136620"/>
                      <a:chExt cx="1405889" cy="1440180"/>
                    </a:xfrm>
                  </xdr:grpSpPr>
                  <xdr:sp macro="" textlink="">
                    <xdr:nvSpPr>
                      <xdr:cNvPr id="223" name="Shape 195">
                        <a:extLst>
                          <a:ext uri="{FF2B5EF4-FFF2-40B4-BE49-F238E27FC236}">
                            <a16:creationId xmlns:a16="http://schemas.microsoft.com/office/drawing/2014/main" id="{00000000-0008-0000-0000-0000DF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391900" y="270136620"/>
                        <a:ext cx="1405875" cy="14401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224" name="Shape 196">
                        <a:extLst>
                          <a:ext uri="{FF2B5EF4-FFF2-40B4-BE49-F238E27FC236}">
                            <a16:creationId xmlns:a16="http://schemas.microsoft.com/office/drawing/2014/main" id="{00000000-0008-0000-0000-0000E0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6">
                        <a:alphaModFix/>
                      </a:blip>
                      <a:srcRect l="15449" t="15010" r="17631" b="12557"/>
                      <a:stretch/>
                    </xdr:blipFill>
                    <xdr:spPr>
                      <a:xfrm>
                        <a:off x="11391900" y="270136620"/>
                        <a:ext cx="632460" cy="144018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225" name="Shape 197">
                        <a:extLst>
                          <a:ext uri="{FF2B5EF4-FFF2-40B4-BE49-F238E27FC236}">
                            <a16:creationId xmlns:a16="http://schemas.microsoft.com/office/drawing/2014/main" id="{00000000-0008-0000-0000-0000E1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7">
                        <a:alphaModFix/>
                      </a:blip>
                      <a:srcRect l="3972" t="4960" r="3973" b="4960"/>
                      <a:stretch/>
                    </xdr:blipFill>
                    <xdr:spPr>
                      <a:xfrm>
                        <a:off x="12049967" y="270281400"/>
                        <a:ext cx="747822" cy="121158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253365</xdr:colOff>
      <xdr:row>593</xdr:row>
      <xdr:rowOff>43815</xdr:rowOff>
    </xdr:from>
    <xdr:ext cx="912495" cy="817245"/>
    <xdr:grpSp>
      <xdr:nvGrpSpPr>
        <xdr:cNvPr id="226" name="Shape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GrpSpPr/>
      </xdr:nvGrpSpPr>
      <xdr:grpSpPr>
        <a:xfrm>
          <a:off x="10555916" y="193731774"/>
          <a:ext cx="912495" cy="817245"/>
          <a:chOff x="4841175" y="3213263"/>
          <a:chExt cx="1009650" cy="1133475"/>
        </a:xfrm>
      </xdr:grpSpPr>
      <xdr:grpSp>
        <xdr:nvGrpSpPr>
          <xdr:cNvPr id="227" name="Shape 198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GrpSpPr/>
        </xdr:nvGrpSpPr>
        <xdr:grpSpPr>
          <a:xfrm>
            <a:off x="4841175" y="3213263"/>
            <a:ext cx="1009650" cy="1133475"/>
            <a:chOff x="4841175" y="3213263"/>
            <a:chExt cx="1009650" cy="1133475"/>
          </a:xfrm>
        </xdr:grpSpPr>
        <xdr:sp macro="" textlink="">
          <xdr:nvSpPr>
            <xdr:cNvPr id="228" name="Shape 4">
              <a:extLst>
                <a:ext uri="{FF2B5EF4-FFF2-40B4-BE49-F238E27FC236}">
                  <a16:creationId xmlns:a16="http://schemas.microsoft.com/office/drawing/2014/main" id="{00000000-0008-0000-0000-0000E4000000}"/>
                </a:ext>
              </a:extLst>
            </xdr:cNvPr>
            <xdr:cNvSpPr/>
          </xdr:nvSpPr>
          <xdr:spPr>
            <a:xfrm>
              <a:off x="4841175" y="3213263"/>
              <a:ext cx="1009650" cy="11334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29" name="Shape 199">
              <a:extLst>
                <a:ext uri="{FF2B5EF4-FFF2-40B4-BE49-F238E27FC236}">
                  <a16:creationId xmlns:a16="http://schemas.microsoft.com/office/drawing/2014/main" id="{00000000-0008-0000-0000-0000E5000000}"/>
                </a:ext>
              </a:extLst>
            </xdr:cNvPr>
            <xdr:cNvGrpSpPr/>
          </xdr:nvGrpSpPr>
          <xdr:grpSpPr>
            <a:xfrm>
              <a:off x="4841175" y="3213263"/>
              <a:ext cx="1009650" cy="1133475"/>
              <a:chOff x="4841175" y="3213263"/>
              <a:chExt cx="1009650" cy="1133475"/>
            </a:xfrm>
          </xdr:grpSpPr>
          <xdr:sp macro="" textlink="">
            <xdr:nvSpPr>
              <xdr:cNvPr id="230" name="Shape 200">
                <a:extLst>
                  <a:ext uri="{FF2B5EF4-FFF2-40B4-BE49-F238E27FC236}">
                    <a16:creationId xmlns:a16="http://schemas.microsoft.com/office/drawing/2014/main" id="{00000000-0008-0000-0000-0000E6000000}"/>
                  </a:ext>
                </a:extLst>
              </xdr:cNvPr>
              <xdr:cNvSpPr/>
            </xdr:nvSpPr>
            <xdr:spPr>
              <a:xfrm>
                <a:off x="4841175" y="3213263"/>
                <a:ext cx="1009650" cy="11334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31" name="Shape 201">
                <a:extLst>
                  <a:ext uri="{FF2B5EF4-FFF2-40B4-BE49-F238E27FC236}">
                    <a16:creationId xmlns:a16="http://schemas.microsoft.com/office/drawing/2014/main" id="{00000000-0008-0000-0000-0000E7000000}"/>
                  </a:ext>
                </a:extLst>
              </xdr:cNvPr>
              <xdr:cNvGrpSpPr/>
            </xdr:nvGrpSpPr>
            <xdr:grpSpPr>
              <a:xfrm>
                <a:off x="4841175" y="3213263"/>
                <a:ext cx="1009650" cy="1133475"/>
                <a:chOff x="4841175" y="3213263"/>
                <a:chExt cx="1009650" cy="1133475"/>
              </a:xfrm>
            </xdr:grpSpPr>
            <xdr:sp macro="" textlink="">
              <xdr:nvSpPr>
                <xdr:cNvPr id="232" name="Shape 202">
                  <a:extLst>
                    <a:ext uri="{FF2B5EF4-FFF2-40B4-BE49-F238E27FC236}">
                      <a16:creationId xmlns:a16="http://schemas.microsoft.com/office/drawing/2014/main" id="{00000000-0008-0000-0000-0000E8000000}"/>
                    </a:ext>
                  </a:extLst>
                </xdr:cNvPr>
                <xdr:cNvSpPr/>
              </xdr:nvSpPr>
              <xdr:spPr>
                <a:xfrm>
                  <a:off x="4841175" y="3213263"/>
                  <a:ext cx="1009650" cy="11334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33" name="Shape 203">
                  <a:extLst>
                    <a:ext uri="{FF2B5EF4-FFF2-40B4-BE49-F238E27FC236}">
                      <a16:creationId xmlns:a16="http://schemas.microsoft.com/office/drawing/2014/main" id="{00000000-0008-0000-0000-0000E9000000}"/>
                    </a:ext>
                  </a:extLst>
                </xdr:cNvPr>
                <xdr:cNvGrpSpPr/>
              </xdr:nvGrpSpPr>
              <xdr:grpSpPr>
                <a:xfrm>
                  <a:off x="4841175" y="3213263"/>
                  <a:ext cx="1009650" cy="1133475"/>
                  <a:chOff x="4841175" y="3213263"/>
                  <a:chExt cx="1009650" cy="1133475"/>
                </a:xfrm>
              </xdr:grpSpPr>
              <xdr:sp macro="" textlink="">
                <xdr:nvSpPr>
                  <xdr:cNvPr id="234" name="Shape 204">
                    <a:extLst>
                      <a:ext uri="{FF2B5EF4-FFF2-40B4-BE49-F238E27FC236}">
                        <a16:creationId xmlns:a16="http://schemas.microsoft.com/office/drawing/2014/main" id="{00000000-0008-0000-0000-0000EA000000}"/>
                      </a:ext>
                    </a:extLst>
                  </xdr:cNvPr>
                  <xdr:cNvSpPr/>
                </xdr:nvSpPr>
                <xdr:spPr>
                  <a:xfrm>
                    <a:off x="4841175" y="3213263"/>
                    <a:ext cx="1009650" cy="11334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35" name="Shape 205">
                    <a:extLst>
                      <a:ext uri="{FF2B5EF4-FFF2-40B4-BE49-F238E27FC236}">
                        <a16:creationId xmlns:a16="http://schemas.microsoft.com/office/drawing/2014/main" id="{00000000-0008-0000-0000-0000EB000000}"/>
                      </a:ext>
                    </a:extLst>
                  </xdr:cNvPr>
                  <xdr:cNvGrpSpPr/>
                </xdr:nvGrpSpPr>
                <xdr:grpSpPr>
                  <a:xfrm>
                    <a:off x="4841175" y="3213263"/>
                    <a:ext cx="1009650" cy="1133475"/>
                    <a:chOff x="4841175" y="3218025"/>
                    <a:chExt cx="1009650" cy="1123950"/>
                  </a:xfrm>
                </xdr:grpSpPr>
                <xdr:sp macro="" textlink="">
                  <xdr:nvSpPr>
                    <xdr:cNvPr id="236" name="Shape 206">
                      <a:extLst>
                        <a:ext uri="{FF2B5EF4-FFF2-40B4-BE49-F238E27FC236}">
                          <a16:creationId xmlns:a16="http://schemas.microsoft.com/office/drawing/2014/main" id="{00000000-0008-0000-0000-0000EC000000}"/>
                        </a:ext>
                      </a:extLst>
                    </xdr:cNvPr>
                    <xdr:cNvSpPr/>
                  </xdr:nvSpPr>
                  <xdr:spPr>
                    <a:xfrm>
                      <a:off x="4841175" y="3218025"/>
                      <a:ext cx="1009650" cy="11239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37" name="Shape 207">
                      <a:extLst>
                        <a:ext uri="{FF2B5EF4-FFF2-40B4-BE49-F238E27FC236}">
                          <a16:creationId xmlns:a16="http://schemas.microsoft.com/office/drawing/2014/main" id="{00000000-0008-0000-0000-0000ED000000}"/>
                        </a:ext>
                      </a:extLst>
                    </xdr:cNvPr>
                    <xdr:cNvGrpSpPr/>
                  </xdr:nvGrpSpPr>
                  <xdr:grpSpPr>
                    <a:xfrm>
                      <a:off x="4841175" y="3218025"/>
                      <a:ext cx="1009650" cy="1123950"/>
                      <a:chOff x="11509892" y="282364132"/>
                      <a:chExt cx="1039317" cy="1127258"/>
                    </a:xfrm>
                  </xdr:grpSpPr>
                  <xdr:sp macro="" textlink="">
                    <xdr:nvSpPr>
                      <xdr:cNvPr id="238" name="Shape 208">
                        <a:extLst>
                          <a:ext uri="{FF2B5EF4-FFF2-40B4-BE49-F238E27FC236}">
                            <a16:creationId xmlns:a16="http://schemas.microsoft.com/office/drawing/2014/main" id="{00000000-0008-0000-0000-0000EE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509892" y="282364132"/>
                        <a:ext cx="1039300" cy="11272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239" name="Shape 209">
                        <a:extLst>
                          <a:ext uri="{FF2B5EF4-FFF2-40B4-BE49-F238E27FC236}">
                            <a16:creationId xmlns:a16="http://schemas.microsoft.com/office/drawing/2014/main" id="{00000000-0008-0000-0000-0000EF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8">
                        <a:alphaModFix/>
                      </a:blip>
                      <a:srcRect l="25875" t="3622" r="24960" b="3166"/>
                      <a:stretch/>
                    </xdr:blipFill>
                    <xdr:spPr>
                      <a:xfrm>
                        <a:off x="12132991" y="282364132"/>
                        <a:ext cx="416218" cy="112725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240" name="Shape 210">
                        <a:extLst>
                          <a:ext uri="{FF2B5EF4-FFF2-40B4-BE49-F238E27FC236}">
                            <a16:creationId xmlns:a16="http://schemas.microsoft.com/office/drawing/2014/main" id="{00000000-0008-0000-0000-0000F0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29">
                        <a:alphaModFix/>
                      </a:blip>
                      <a:srcRect l="30642" t="2717" r="31018" b="4452"/>
                      <a:stretch/>
                    </xdr:blipFill>
                    <xdr:spPr>
                      <a:xfrm>
                        <a:off x="11509892" y="282385698"/>
                        <a:ext cx="430503" cy="1042359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47625</xdr:colOff>
      <xdr:row>593</xdr:row>
      <xdr:rowOff>887689</xdr:rowOff>
    </xdr:from>
    <xdr:ext cx="1152525" cy="1221146"/>
    <xdr:grpSp>
      <xdr:nvGrpSpPr>
        <xdr:cNvPr id="241" name="Shape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GrpSpPr/>
      </xdr:nvGrpSpPr>
      <xdr:grpSpPr>
        <a:xfrm>
          <a:off x="10350176" y="194575648"/>
          <a:ext cx="1152525" cy="1221146"/>
          <a:chOff x="4769738" y="3154167"/>
          <a:chExt cx="1152525" cy="1221146"/>
        </a:xfrm>
      </xdr:grpSpPr>
      <xdr:grpSp>
        <xdr:nvGrpSpPr>
          <xdr:cNvPr id="242" name="Shape 211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GrpSpPr/>
        </xdr:nvGrpSpPr>
        <xdr:grpSpPr>
          <a:xfrm>
            <a:off x="4769738" y="3154167"/>
            <a:ext cx="1152525" cy="1221146"/>
            <a:chOff x="4769738" y="3154167"/>
            <a:chExt cx="1152525" cy="1221146"/>
          </a:xfrm>
        </xdr:grpSpPr>
        <xdr:sp macro="" textlink="">
          <xdr:nvSpPr>
            <xdr:cNvPr id="243" name="Shape 4">
              <a:extLst>
                <a:ext uri="{FF2B5EF4-FFF2-40B4-BE49-F238E27FC236}">
                  <a16:creationId xmlns:a16="http://schemas.microsoft.com/office/drawing/2014/main" id="{00000000-0008-0000-0000-0000F3000000}"/>
                </a:ext>
              </a:extLst>
            </xdr:cNvPr>
            <xdr:cNvSpPr/>
          </xdr:nvSpPr>
          <xdr:spPr>
            <a:xfrm>
              <a:off x="4769738" y="3184688"/>
              <a:ext cx="1152525" cy="11906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44" name="Shape 212">
              <a:extLst>
                <a:ext uri="{FF2B5EF4-FFF2-40B4-BE49-F238E27FC236}">
                  <a16:creationId xmlns:a16="http://schemas.microsoft.com/office/drawing/2014/main" id="{00000000-0008-0000-0000-0000F4000000}"/>
                </a:ext>
              </a:extLst>
            </xdr:cNvPr>
            <xdr:cNvGrpSpPr/>
          </xdr:nvGrpSpPr>
          <xdr:grpSpPr>
            <a:xfrm>
              <a:off x="4769738" y="3154167"/>
              <a:ext cx="1152525" cy="1221146"/>
              <a:chOff x="4769738" y="3154167"/>
              <a:chExt cx="1152525" cy="1221146"/>
            </a:xfrm>
          </xdr:grpSpPr>
          <xdr:sp macro="" textlink="">
            <xdr:nvSpPr>
              <xdr:cNvPr id="245" name="Shape 213">
                <a:extLst>
                  <a:ext uri="{FF2B5EF4-FFF2-40B4-BE49-F238E27FC236}">
                    <a16:creationId xmlns:a16="http://schemas.microsoft.com/office/drawing/2014/main" id="{00000000-0008-0000-0000-0000F5000000}"/>
                  </a:ext>
                </a:extLst>
              </xdr:cNvPr>
              <xdr:cNvSpPr/>
            </xdr:nvSpPr>
            <xdr:spPr>
              <a:xfrm>
                <a:off x="4769738" y="3184688"/>
                <a:ext cx="1152525" cy="11906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46" name="Shape 214">
                <a:extLst>
                  <a:ext uri="{FF2B5EF4-FFF2-40B4-BE49-F238E27FC236}">
                    <a16:creationId xmlns:a16="http://schemas.microsoft.com/office/drawing/2014/main" id="{00000000-0008-0000-0000-0000F6000000}"/>
                  </a:ext>
                </a:extLst>
              </xdr:cNvPr>
              <xdr:cNvGrpSpPr/>
            </xdr:nvGrpSpPr>
            <xdr:grpSpPr>
              <a:xfrm>
                <a:off x="4769738" y="3154167"/>
                <a:ext cx="1152525" cy="1221146"/>
                <a:chOff x="4769738" y="3154167"/>
                <a:chExt cx="1152525" cy="1221146"/>
              </a:xfrm>
            </xdr:grpSpPr>
            <xdr:sp macro="" textlink="">
              <xdr:nvSpPr>
                <xdr:cNvPr id="247" name="Shape 215">
                  <a:extLst>
                    <a:ext uri="{FF2B5EF4-FFF2-40B4-BE49-F238E27FC236}">
                      <a16:creationId xmlns:a16="http://schemas.microsoft.com/office/drawing/2014/main" id="{00000000-0008-0000-0000-0000F7000000}"/>
                    </a:ext>
                  </a:extLst>
                </xdr:cNvPr>
                <xdr:cNvSpPr/>
              </xdr:nvSpPr>
              <xdr:spPr>
                <a:xfrm>
                  <a:off x="4769738" y="3184688"/>
                  <a:ext cx="1152525" cy="11906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48" name="Shape 216">
                  <a:extLst>
                    <a:ext uri="{FF2B5EF4-FFF2-40B4-BE49-F238E27FC236}">
                      <a16:creationId xmlns:a16="http://schemas.microsoft.com/office/drawing/2014/main" id="{00000000-0008-0000-0000-0000F8000000}"/>
                    </a:ext>
                  </a:extLst>
                </xdr:cNvPr>
                <xdr:cNvGrpSpPr/>
              </xdr:nvGrpSpPr>
              <xdr:grpSpPr>
                <a:xfrm>
                  <a:off x="4769738" y="3154167"/>
                  <a:ext cx="1152525" cy="1221146"/>
                  <a:chOff x="4769738" y="3154167"/>
                  <a:chExt cx="1152525" cy="1221146"/>
                </a:xfrm>
              </xdr:grpSpPr>
              <xdr:sp macro="" textlink="">
                <xdr:nvSpPr>
                  <xdr:cNvPr id="249" name="Shape 217">
                    <a:extLst>
                      <a:ext uri="{FF2B5EF4-FFF2-40B4-BE49-F238E27FC236}">
                        <a16:creationId xmlns:a16="http://schemas.microsoft.com/office/drawing/2014/main" id="{00000000-0008-0000-0000-0000F9000000}"/>
                      </a:ext>
                    </a:extLst>
                  </xdr:cNvPr>
                  <xdr:cNvSpPr/>
                </xdr:nvSpPr>
                <xdr:spPr>
                  <a:xfrm>
                    <a:off x="4769738" y="3184688"/>
                    <a:ext cx="1152525" cy="11906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50" name="Shape 218">
                    <a:extLst>
                      <a:ext uri="{FF2B5EF4-FFF2-40B4-BE49-F238E27FC236}">
                        <a16:creationId xmlns:a16="http://schemas.microsoft.com/office/drawing/2014/main" id="{00000000-0008-0000-0000-0000FA000000}"/>
                      </a:ext>
                    </a:extLst>
                  </xdr:cNvPr>
                  <xdr:cNvGrpSpPr/>
                </xdr:nvGrpSpPr>
                <xdr:grpSpPr>
                  <a:xfrm>
                    <a:off x="4769738" y="3154167"/>
                    <a:ext cx="1152521" cy="1221126"/>
                    <a:chOff x="4414071" y="3154168"/>
                    <a:chExt cx="1508187" cy="1221120"/>
                  </a:xfrm>
                </xdr:grpSpPr>
                <xdr:sp macro="" textlink="">
                  <xdr:nvSpPr>
                    <xdr:cNvPr id="251" name="Shape 219">
                      <a:extLst>
                        <a:ext uri="{FF2B5EF4-FFF2-40B4-BE49-F238E27FC236}">
                          <a16:creationId xmlns:a16="http://schemas.microsoft.com/office/drawing/2014/main" id="{00000000-0008-0000-0000-0000FB000000}"/>
                        </a:ext>
                      </a:extLst>
                    </xdr:cNvPr>
                    <xdr:cNvSpPr/>
                  </xdr:nvSpPr>
                  <xdr:spPr>
                    <a:xfrm>
                      <a:off x="4414071" y="3184688"/>
                      <a:ext cx="1508175" cy="1190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52" name="Shape 220">
                      <a:extLst>
                        <a:ext uri="{FF2B5EF4-FFF2-40B4-BE49-F238E27FC236}">
                          <a16:creationId xmlns:a16="http://schemas.microsoft.com/office/drawing/2014/main" id="{00000000-0008-0000-0000-0000FC000000}"/>
                        </a:ext>
                      </a:extLst>
                    </xdr:cNvPr>
                    <xdr:cNvGrpSpPr/>
                  </xdr:nvGrpSpPr>
                  <xdr:grpSpPr>
                    <a:xfrm>
                      <a:off x="4769741" y="3154168"/>
                      <a:ext cx="1152517" cy="1221099"/>
                      <a:chOff x="11472374" y="283498626"/>
                      <a:chExt cx="1158125" cy="1204747"/>
                    </a:xfrm>
                  </xdr:grpSpPr>
                  <xdr:sp macro="" textlink="">
                    <xdr:nvSpPr>
                      <xdr:cNvPr id="253" name="Shape 221">
                        <a:extLst>
                          <a:ext uri="{FF2B5EF4-FFF2-40B4-BE49-F238E27FC236}">
                            <a16:creationId xmlns:a16="http://schemas.microsoft.com/office/drawing/2014/main" id="{00000000-0008-0000-0000-0000FD00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472374" y="283528698"/>
                        <a:ext cx="1158125" cy="11746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254" name="Shape 222">
                        <a:extLst>
                          <a:ext uri="{FF2B5EF4-FFF2-40B4-BE49-F238E27FC236}">
                            <a16:creationId xmlns:a16="http://schemas.microsoft.com/office/drawing/2014/main" id="{00000000-0008-0000-0000-0000FE00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0">
                        <a:alphaModFix/>
                      </a:blip>
                      <a:srcRect l="9466" r="49775"/>
                      <a:stretch/>
                    </xdr:blipFill>
                    <xdr:spPr>
                      <a:xfrm rot="18902135">
                        <a:off x="11749486" y="283498626"/>
                        <a:ext cx="675607" cy="1170136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179071</xdr:colOff>
      <xdr:row>595</xdr:row>
      <xdr:rowOff>30480</xdr:rowOff>
    </xdr:from>
    <xdr:ext cx="1002030" cy="937260"/>
    <xdr:grpSp>
      <xdr:nvGrpSpPr>
        <xdr:cNvPr id="256" name="Shape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GrpSpPr/>
      </xdr:nvGrpSpPr>
      <xdr:grpSpPr>
        <a:xfrm>
          <a:off x="10481622" y="195810051"/>
          <a:ext cx="1002030" cy="937260"/>
          <a:chOff x="4674488" y="3218025"/>
          <a:chExt cx="1343025" cy="1123950"/>
        </a:xfrm>
      </xdr:grpSpPr>
      <xdr:grpSp>
        <xdr:nvGrpSpPr>
          <xdr:cNvPr id="257" name="Shape 224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GrpSpPr/>
        </xdr:nvGrpSpPr>
        <xdr:grpSpPr>
          <a:xfrm>
            <a:off x="4674488" y="3218025"/>
            <a:ext cx="1343025" cy="1123950"/>
            <a:chOff x="4674488" y="3218025"/>
            <a:chExt cx="1343025" cy="1123950"/>
          </a:xfrm>
        </xdr:grpSpPr>
        <xdr:sp macro="" textlink="">
          <xdr:nvSpPr>
            <xdr:cNvPr id="258" name="Shape 4">
              <a:extLst>
                <a:ext uri="{FF2B5EF4-FFF2-40B4-BE49-F238E27FC236}">
                  <a16:creationId xmlns:a16="http://schemas.microsoft.com/office/drawing/2014/main" id="{00000000-0008-0000-0000-000002010000}"/>
                </a:ext>
              </a:extLst>
            </xdr:cNvPr>
            <xdr:cNvSpPr/>
          </xdr:nvSpPr>
          <xdr:spPr>
            <a:xfrm>
              <a:off x="4674488" y="3218025"/>
              <a:ext cx="1343025" cy="1123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59" name="Shape 225">
              <a:extLst>
                <a:ext uri="{FF2B5EF4-FFF2-40B4-BE49-F238E27FC236}">
                  <a16:creationId xmlns:a16="http://schemas.microsoft.com/office/drawing/2014/main" id="{00000000-0008-0000-0000-000003010000}"/>
                </a:ext>
              </a:extLst>
            </xdr:cNvPr>
            <xdr:cNvGrpSpPr/>
          </xdr:nvGrpSpPr>
          <xdr:grpSpPr>
            <a:xfrm>
              <a:off x="4674488" y="3218025"/>
              <a:ext cx="1343025" cy="1123950"/>
              <a:chOff x="4674488" y="3218025"/>
              <a:chExt cx="1343025" cy="1123950"/>
            </a:xfrm>
          </xdr:grpSpPr>
          <xdr:sp macro="" textlink="">
            <xdr:nvSpPr>
              <xdr:cNvPr id="260" name="Shape 226">
                <a:extLst>
                  <a:ext uri="{FF2B5EF4-FFF2-40B4-BE49-F238E27FC236}">
                    <a16:creationId xmlns:a16="http://schemas.microsoft.com/office/drawing/2014/main" id="{00000000-0008-0000-0000-000004010000}"/>
                  </a:ext>
                </a:extLst>
              </xdr:cNvPr>
              <xdr:cNvSpPr/>
            </xdr:nvSpPr>
            <xdr:spPr>
              <a:xfrm>
                <a:off x="4674488" y="3218025"/>
                <a:ext cx="1343025" cy="11239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61" name="Shape 227">
                <a:extLst>
                  <a:ext uri="{FF2B5EF4-FFF2-40B4-BE49-F238E27FC236}">
                    <a16:creationId xmlns:a16="http://schemas.microsoft.com/office/drawing/2014/main" id="{00000000-0008-0000-0000-000005010000}"/>
                  </a:ext>
                </a:extLst>
              </xdr:cNvPr>
              <xdr:cNvGrpSpPr/>
            </xdr:nvGrpSpPr>
            <xdr:grpSpPr>
              <a:xfrm>
                <a:off x="4674488" y="3218025"/>
                <a:ext cx="1343025" cy="1123950"/>
                <a:chOff x="4674488" y="3218025"/>
                <a:chExt cx="1343025" cy="1123950"/>
              </a:xfrm>
            </xdr:grpSpPr>
            <xdr:sp macro="" textlink="">
              <xdr:nvSpPr>
                <xdr:cNvPr id="262" name="Shape 228">
                  <a:extLst>
                    <a:ext uri="{FF2B5EF4-FFF2-40B4-BE49-F238E27FC236}">
                      <a16:creationId xmlns:a16="http://schemas.microsoft.com/office/drawing/2014/main" id="{00000000-0008-0000-0000-000006010000}"/>
                    </a:ext>
                  </a:extLst>
                </xdr:cNvPr>
                <xdr:cNvSpPr/>
              </xdr:nvSpPr>
              <xdr:spPr>
                <a:xfrm>
                  <a:off x="4674488" y="3218025"/>
                  <a:ext cx="1343025" cy="11239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63" name="Shape 229">
                  <a:extLst>
                    <a:ext uri="{FF2B5EF4-FFF2-40B4-BE49-F238E27FC236}">
                      <a16:creationId xmlns:a16="http://schemas.microsoft.com/office/drawing/2014/main" id="{00000000-0008-0000-0000-000007010000}"/>
                    </a:ext>
                  </a:extLst>
                </xdr:cNvPr>
                <xdr:cNvGrpSpPr/>
              </xdr:nvGrpSpPr>
              <xdr:grpSpPr>
                <a:xfrm>
                  <a:off x="4674488" y="3218025"/>
                  <a:ext cx="1343025" cy="1123950"/>
                  <a:chOff x="4674488" y="3218025"/>
                  <a:chExt cx="1343025" cy="1123950"/>
                </a:xfrm>
              </xdr:grpSpPr>
              <xdr:sp macro="" textlink="">
                <xdr:nvSpPr>
                  <xdr:cNvPr id="264" name="Shape 230">
                    <a:extLst>
                      <a:ext uri="{FF2B5EF4-FFF2-40B4-BE49-F238E27FC236}">
                        <a16:creationId xmlns:a16="http://schemas.microsoft.com/office/drawing/2014/main" id="{00000000-0008-0000-0000-000008010000}"/>
                      </a:ext>
                    </a:extLst>
                  </xdr:cNvPr>
                  <xdr:cNvSpPr/>
                </xdr:nvSpPr>
                <xdr:spPr>
                  <a:xfrm>
                    <a:off x="4674488" y="3218025"/>
                    <a:ext cx="1343025" cy="11239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65" name="Shape 231">
                    <a:extLst>
                      <a:ext uri="{FF2B5EF4-FFF2-40B4-BE49-F238E27FC236}">
                        <a16:creationId xmlns:a16="http://schemas.microsoft.com/office/drawing/2014/main" id="{00000000-0008-0000-0000-000009010000}"/>
                      </a:ext>
                    </a:extLst>
                  </xdr:cNvPr>
                  <xdr:cNvGrpSpPr/>
                </xdr:nvGrpSpPr>
                <xdr:grpSpPr>
                  <a:xfrm>
                    <a:off x="4674488" y="3218025"/>
                    <a:ext cx="1343025" cy="1123950"/>
                    <a:chOff x="4674488" y="3222788"/>
                    <a:chExt cx="1343025" cy="1114425"/>
                  </a:xfrm>
                </xdr:grpSpPr>
                <xdr:sp macro="" textlink="">
                  <xdr:nvSpPr>
                    <xdr:cNvPr id="266" name="Shape 232">
                      <a:extLst>
                        <a:ext uri="{FF2B5EF4-FFF2-40B4-BE49-F238E27FC236}">
                          <a16:creationId xmlns:a16="http://schemas.microsoft.com/office/drawing/2014/main" id="{00000000-0008-0000-0000-00000A010000}"/>
                        </a:ext>
                      </a:extLst>
                    </xdr:cNvPr>
                    <xdr:cNvSpPr/>
                  </xdr:nvSpPr>
                  <xdr:spPr>
                    <a:xfrm>
                      <a:off x="4674488" y="3222788"/>
                      <a:ext cx="1343025" cy="11144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67" name="Shape 233">
                      <a:extLst>
                        <a:ext uri="{FF2B5EF4-FFF2-40B4-BE49-F238E27FC236}">
                          <a16:creationId xmlns:a16="http://schemas.microsoft.com/office/drawing/2014/main" id="{00000000-0008-0000-0000-00000B010000}"/>
                        </a:ext>
                      </a:extLst>
                    </xdr:cNvPr>
                    <xdr:cNvGrpSpPr/>
                  </xdr:nvGrpSpPr>
                  <xdr:grpSpPr>
                    <a:xfrm>
                      <a:off x="4674488" y="3222788"/>
                      <a:ext cx="1343025" cy="1114425"/>
                      <a:chOff x="11336547" y="284684435"/>
                      <a:chExt cx="1365851" cy="1111339"/>
                    </a:xfrm>
                  </xdr:grpSpPr>
                  <xdr:sp macro="" textlink="">
                    <xdr:nvSpPr>
                      <xdr:cNvPr id="268" name="Shape 234">
                        <a:extLst>
                          <a:ext uri="{FF2B5EF4-FFF2-40B4-BE49-F238E27FC236}">
                            <a16:creationId xmlns:a16="http://schemas.microsoft.com/office/drawing/2014/main" id="{00000000-0008-0000-0000-00000C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336547" y="284684435"/>
                        <a:ext cx="1365850" cy="11113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269" name="Shape 235">
                        <a:extLst>
                          <a:ext uri="{FF2B5EF4-FFF2-40B4-BE49-F238E27FC236}">
                            <a16:creationId xmlns:a16="http://schemas.microsoft.com/office/drawing/2014/main" id="{00000000-0008-0000-0000-00000D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1">
                        <a:alphaModFix/>
                      </a:blip>
                      <a:srcRect l="2804" t="3621" r="49497" b="4126"/>
                      <a:stretch/>
                    </xdr:blipFill>
                    <xdr:spPr>
                      <a:xfrm>
                        <a:off x="12344620" y="284722018"/>
                        <a:ext cx="357778" cy="1071113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270" name="Shape 236">
                        <a:extLst>
                          <a:ext uri="{FF2B5EF4-FFF2-40B4-BE49-F238E27FC236}">
                            <a16:creationId xmlns:a16="http://schemas.microsoft.com/office/drawing/2014/main" id="{00000000-0008-0000-0000-00000E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2">
                        <a:alphaModFix/>
                      </a:blip>
                      <a:srcRect t="1" b="1785"/>
                      <a:stretch/>
                    </xdr:blipFill>
                    <xdr:spPr>
                      <a:xfrm>
                        <a:off x="11336547" y="284684435"/>
                        <a:ext cx="977660" cy="1111339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171451</xdr:colOff>
      <xdr:row>596</xdr:row>
      <xdr:rowOff>120015</xdr:rowOff>
    </xdr:from>
    <xdr:ext cx="941070" cy="1106805"/>
    <xdr:grpSp>
      <xdr:nvGrpSpPr>
        <xdr:cNvPr id="271" name="Shape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GrpSpPr/>
      </xdr:nvGrpSpPr>
      <xdr:grpSpPr>
        <a:xfrm>
          <a:off x="10474002" y="196863750"/>
          <a:ext cx="941070" cy="1106805"/>
          <a:chOff x="4741163" y="3046575"/>
          <a:chExt cx="1209675" cy="1466850"/>
        </a:xfrm>
      </xdr:grpSpPr>
      <xdr:grpSp>
        <xdr:nvGrpSpPr>
          <xdr:cNvPr id="272" name="Shape 237">
            <a:extLst>
              <a:ext uri="{FF2B5EF4-FFF2-40B4-BE49-F238E27FC236}">
                <a16:creationId xmlns:a16="http://schemas.microsoft.com/office/drawing/2014/main" id="{00000000-0008-0000-0000-000010010000}"/>
              </a:ext>
            </a:extLst>
          </xdr:cNvPr>
          <xdr:cNvGrpSpPr/>
        </xdr:nvGrpSpPr>
        <xdr:grpSpPr>
          <a:xfrm>
            <a:off x="4741163" y="3046575"/>
            <a:ext cx="1209675" cy="1466850"/>
            <a:chOff x="4741163" y="3046575"/>
            <a:chExt cx="1209675" cy="1466850"/>
          </a:xfrm>
        </xdr:grpSpPr>
        <xdr:sp macro="" textlink="">
          <xdr:nvSpPr>
            <xdr:cNvPr id="273" name="Shape 4">
              <a:extLst>
                <a:ext uri="{FF2B5EF4-FFF2-40B4-BE49-F238E27FC236}">
                  <a16:creationId xmlns:a16="http://schemas.microsoft.com/office/drawing/2014/main" id="{00000000-0008-0000-0000-000011010000}"/>
                </a:ext>
              </a:extLst>
            </xdr:cNvPr>
            <xdr:cNvSpPr/>
          </xdr:nvSpPr>
          <xdr:spPr>
            <a:xfrm>
              <a:off x="4741163" y="3046575"/>
              <a:ext cx="1209675" cy="14668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74" name="Shape 238">
              <a:extLst>
                <a:ext uri="{FF2B5EF4-FFF2-40B4-BE49-F238E27FC236}">
                  <a16:creationId xmlns:a16="http://schemas.microsoft.com/office/drawing/2014/main" id="{00000000-0008-0000-0000-000012010000}"/>
                </a:ext>
              </a:extLst>
            </xdr:cNvPr>
            <xdr:cNvGrpSpPr/>
          </xdr:nvGrpSpPr>
          <xdr:grpSpPr>
            <a:xfrm>
              <a:off x="4741163" y="3046575"/>
              <a:ext cx="1209675" cy="1466850"/>
              <a:chOff x="4741163" y="3046575"/>
              <a:chExt cx="1209675" cy="1466850"/>
            </a:xfrm>
          </xdr:grpSpPr>
          <xdr:sp macro="" textlink="">
            <xdr:nvSpPr>
              <xdr:cNvPr id="275" name="Shape 239">
                <a:extLst>
                  <a:ext uri="{FF2B5EF4-FFF2-40B4-BE49-F238E27FC236}">
                    <a16:creationId xmlns:a16="http://schemas.microsoft.com/office/drawing/2014/main" id="{00000000-0008-0000-0000-000013010000}"/>
                  </a:ext>
                </a:extLst>
              </xdr:cNvPr>
              <xdr:cNvSpPr/>
            </xdr:nvSpPr>
            <xdr:spPr>
              <a:xfrm>
                <a:off x="4741163" y="3046575"/>
                <a:ext cx="1209675" cy="14668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76" name="Shape 240">
                <a:extLst>
                  <a:ext uri="{FF2B5EF4-FFF2-40B4-BE49-F238E27FC236}">
                    <a16:creationId xmlns:a16="http://schemas.microsoft.com/office/drawing/2014/main" id="{00000000-0008-0000-0000-000014010000}"/>
                  </a:ext>
                </a:extLst>
              </xdr:cNvPr>
              <xdr:cNvGrpSpPr/>
            </xdr:nvGrpSpPr>
            <xdr:grpSpPr>
              <a:xfrm>
                <a:off x="4741163" y="3046575"/>
                <a:ext cx="1209675" cy="1466850"/>
                <a:chOff x="4741163" y="3046575"/>
                <a:chExt cx="1209675" cy="1466850"/>
              </a:xfrm>
            </xdr:grpSpPr>
            <xdr:sp macro="" textlink="">
              <xdr:nvSpPr>
                <xdr:cNvPr id="277" name="Shape 241">
                  <a:extLst>
                    <a:ext uri="{FF2B5EF4-FFF2-40B4-BE49-F238E27FC236}">
                      <a16:creationId xmlns:a16="http://schemas.microsoft.com/office/drawing/2014/main" id="{00000000-0008-0000-0000-000015010000}"/>
                    </a:ext>
                  </a:extLst>
                </xdr:cNvPr>
                <xdr:cNvSpPr/>
              </xdr:nvSpPr>
              <xdr:spPr>
                <a:xfrm>
                  <a:off x="4741163" y="3046575"/>
                  <a:ext cx="1209675" cy="14668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78" name="Shape 242">
                  <a:extLst>
                    <a:ext uri="{FF2B5EF4-FFF2-40B4-BE49-F238E27FC236}">
                      <a16:creationId xmlns:a16="http://schemas.microsoft.com/office/drawing/2014/main" id="{00000000-0008-0000-0000-000016010000}"/>
                    </a:ext>
                  </a:extLst>
                </xdr:cNvPr>
                <xdr:cNvGrpSpPr/>
              </xdr:nvGrpSpPr>
              <xdr:grpSpPr>
                <a:xfrm>
                  <a:off x="4741163" y="3046575"/>
                  <a:ext cx="1209675" cy="1466850"/>
                  <a:chOff x="4741163" y="3046575"/>
                  <a:chExt cx="1209675" cy="1466850"/>
                </a:xfrm>
              </xdr:grpSpPr>
              <xdr:sp macro="" textlink="">
                <xdr:nvSpPr>
                  <xdr:cNvPr id="279" name="Shape 243">
                    <a:extLst>
                      <a:ext uri="{FF2B5EF4-FFF2-40B4-BE49-F238E27FC236}">
                        <a16:creationId xmlns:a16="http://schemas.microsoft.com/office/drawing/2014/main" id="{00000000-0008-0000-0000-000017010000}"/>
                      </a:ext>
                    </a:extLst>
                  </xdr:cNvPr>
                  <xdr:cNvSpPr/>
                </xdr:nvSpPr>
                <xdr:spPr>
                  <a:xfrm>
                    <a:off x="4741163" y="3046575"/>
                    <a:ext cx="1209675" cy="14668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80" name="Shape 244">
                    <a:extLst>
                      <a:ext uri="{FF2B5EF4-FFF2-40B4-BE49-F238E27FC236}">
                        <a16:creationId xmlns:a16="http://schemas.microsoft.com/office/drawing/2014/main" id="{00000000-0008-0000-0000-000018010000}"/>
                      </a:ext>
                    </a:extLst>
                  </xdr:cNvPr>
                  <xdr:cNvGrpSpPr/>
                </xdr:nvGrpSpPr>
                <xdr:grpSpPr>
                  <a:xfrm>
                    <a:off x="4741163" y="3046575"/>
                    <a:ext cx="1209675" cy="1466850"/>
                    <a:chOff x="4741163" y="3041813"/>
                    <a:chExt cx="1209675" cy="1476375"/>
                  </a:xfrm>
                </xdr:grpSpPr>
                <xdr:sp macro="" textlink="">
                  <xdr:nvSpPr>
                    <xdr:cNvPr id="281" name="Shape 245">
                      <a:extLst>
                        <a:ext uri="{FF2B5EF4-FFF2-40B4-BE49-F238E27FC236}">
                          <a16:creationId xmlns:a16="http://schemas.microsoft.com/office/drawing/2014/main" id="{00000000-0008-0000-0000-000019010000}"/>
                        </a:ext>
                      </a:extLst>
                    </xdr:cNvPr>
                    <xdr:cNvSpPr/>
                  </xdr:nvSpPr>
                  <xdr:spPr>
                    <a:xfrm>
                      <a:off x="4741163" y="3041813"/>
                      <a:ext cx="1209675" cy="14763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82" name="Shape 246">
                      <a:extLst>
                        <a:ext uri="{FF2B5EF4-FFF2-40B4-BE49-F238E27FC236}">
                          <a16:creationId xmlns:a16="http://schemas.microsoft.com/office/drawing/2014/main" id="{00000000-0008-0000-0000-00001A010000}"/>
                        </a:ext>
                      </a:extLst>
                    </xdr:cNvPr>
                    <xdr:cNvGrpSpPr/>
                  </xdr:nvGrpSpPr>
                  <xdr:grpSpPr>
                    <a:xfrm>
                      <a:off x="4741163" y="3041813"/>
                      <a:ext cx="1209675" cy="1476375"/>
                      <a:chOff x="11350385" y="285836264"/>
                      <a:chExt cx="1230953" cy="1488057"/>
                    </a:xfrm>
                  </xdr:grpSpPr>
                  <xdr:sp macro="" textlink="">
                    <xdr:nvSpPr>
                      <xdr:cNvPr id="283" name="Shape 247">
                        <a:extLst>
                          <a:ext uri="{FF2B5EF4-FFF2-40B4-BE49-F238E27FC236}">
                            <a16:creationId xmlns:a16="http://schemas.microsoft.com/office/drawing/2014/main" id="{00000000-0008-0000-0000-00001B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350385" y="285836264"/>
                        <a:ext cx="1230950" cy="14880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284" name="Shape 248">
                        <a:extLst>
                          <a:ext uri="{FF2B5EF4-FFF2-40B4-BE49-F238E27FC236}">
                            <a16:creationId xmlns:a16="http://schemas.microsoft.com/office/drawing/2014/main" id="{00000000-0008-0000-0000-00001C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3">
                        <a:alphaModFix/>
                      </a:blip>
                      <a:srcRect/>
                      <a:stretch/>
                    </xdr:blipFill>
                    <xdr:spPr>
                      <a:xfrm>
                        <a:off x="12093255" y="285836264"/>
                        <a:ext cx="488083" cy="1488057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285" name="Shape 249">
                        <a:extLst>
                          <a:ext uri="{FF2B5EF4-FFF2-40B4-BE49-F238E27FC236}">
                            <a16:creationId xmlns:a16="http://schemas.microsoft.com/office/drawing/2014/main" id="{00000000-0008-0000-0000-00001D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4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350385" y="285908150"/>
                        <a:ext cx="709524" cy="125802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156210</xdr:colOff>
      <xdr:row>599</xdr:row>
      <xdr:rowOff>43815</xdr:rowOff>
    </xdr:from>
    <xdr:ext cx="1200150" cy="1371600"/>
    <xdr:grpSp>
      <xdr:nvGrpSpPr>
        <xdr:cNvPr id="286" name="Shape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GrpSpPr/>
      </xdr:nvGrpSpPr>
      <xdr:grpSpPr>
        <a:xfrm>
          <a:off x="10458761" y="198467060"/>
          <a:ext cx="1200150" cy="1371600"/>
          <a:chOff x="4745925" y="3094200"/>
          <a:chExt cx="1200150" cy="1371600"/>
        </a:xfrm>
      </xdr:grpSpPr>
      <xdr:grpSp>
        <xdr:nvGrpSpPr>
          <xdr:cNvPr id="287" name="Shape 250">
            <a:extLst>
              <a:ext uri="{FF2B5EF4-FFF2-40B4-BE49-F238E27FC236}">
                <a16:creationId xmlns:a16="http://schemas.microsoft.com/office/drawing/2014/main" id="{00000000-0008-0000-0000-00001F010000}"/>
              </a:ext>
            </a:extLst>
          </xdr:cNvPr>
          <xdr:cNvGrpSpPr/>
        </xdr:nvGrpSpPr>
        <xdr:grpSpPr>
          <a:xfrm>
            <a:off x="4745925" y="3094200"/>
            <a:ext cx="1200150" cy="1371600"/>
            <a:chOff x="4745925" y="3094200"/>
            <a:chExt cx="1200150" cy="1371600"/>
          </a:xfrm>
        </xdr:grpSpPr>
        <xdr:sp macro="" textlink="">
          <xdr:nvSpPr>
            <xdr:cNvPr id="288" name="Shape 4">
              <a:extLst>
                <a:ext uri="{FF2B5EF4-FFF2-40B4-BE49-F238E27FC236}">
                  <a16:creationId xmlns:a16="http://schemas.microsoft.com/office/drawing/2014/main" id="{00000000-0008-0000-0000-000020010000}"/>
                </a:ext>
              </a:extLst>
            </xdr:cNvPr>
            <xdr:cNvSpPr/>
          </xdr:nvSpPr>
          <xdr:spPr>
            <a:xfrm>
              <a:off x="4745925" y="3094200"/>
              <a:ext cx="1200150" cy="1371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289" name="Shape 251">
              <a:extLst>
                <a:ext uri="{FF2B5EF4-FFF2-40B4-BE49-F238E27FC236}">
                  <a16:creationId xmlns:a16="http://schemas.microsoft.com/office/drawing/2014/main" id="{00000000-0008-0000-0000-000021010000}"/>
                </a:ext>
              </a:extLst>
            </xdr:cNvPr>
            <xdr:cNvGrpSpPr/>
          </xdr:nvGrpSpPr>
          <xdr:grpSpPr>
            <a:xfrm>
              <a:off x="4745925" y="3094200"/>
              <a:ext cx="1200150" cy="1371600"/>
              <a:chOff x="4745925" y="3094200"/>
              <a:chExt cx="1200150" cy="1371600"/>
            </a:xfrm>
          </xdr:grpSpPr>
          <xdr:sp macro="" textlink="">
            <xdr:nvSpPr>
              <xdr:cNvPr id="290" name="Shape 252">
                <a:extLst>
                  <a:ext uri="{FF2B5EF4-FFF2-40B4-BE49-F238E27FC236}">
                    <a16:creationId xmlns:a16="http://schemas.microsoft.com/office/drawing/2014/main" id="{00000000-0008-0000-0000-000022010000}"/>
                  </a:ext>
                </a:extLst>
              </xdr:cNvPr>
              <xdr:cNvSpPr/>
            </xdr:nvSpPr>
            <xdr:spPr>
              <a:xfrm>
                <a:off x="4745925" y="3094200"/>
                <a:ext cx="1200150" cy="13716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291" name="Shape 253">
                <a:extLst>
                  <a:ext uri="{FF2B5EF4-FFF2-40B4-BE49-F238E27FC236}">
                    <a16:creationId xmlns:a16="http://schemas.microsoft.com/office/drawing/2014/main" id="{00000000-0008-0000-0000-000023010000}"/>
                  </a:ext>
                </a:extLst>
              </xdr:cNvPr>
              <xdr:cNvGrpSpPr/>
            </xdr:nvGrpSpPr>
            <xdr:grpSpPr>
              <a:xfrm>
                <a:off x="4745925" y="3094200"/>
                <a:ext cx="1200150" cy="1371600"/>
                <a:chOff x="4745925" y="3094200"/>
                <a:chExt cx="1200150" cy="1371600"/>
              </a:xfrm>
            </xdr:grpSpPr>
            <xdr:sp macro="" textlink="">
              <xdr:nvSpPr>
                <xdr:cNvPr id="292" name="Shape 254">
                  <a:extLst>
                    <a:ext uri="{FF2B5EF4-FFF2-40B4-BE49-F238E27FC236}">
                      <a16:creationId xmlns:a16="http://schemas.microsoft.com/office/drawing/2014/main" id="{00000000-0008-0000-0000-000024010000}"/>
                    </a:ext>
                  </a:extLst>
                </xdr:cNvPr>
                <xdr:cNvSpPr/>
              </xdr:nvSpPr>
              <xdr:spPr>
                <a:xfrm>
                  <a:off x="4745925" y="3094200"/>
                  <a:ext cx="1200150" cy="13716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293" name="Shape 255">
                  <a:extLst>
                    <a:ext uri="{FF2B5EF4-FFF2-40B4-BE49-F238E27FC236}">
                      <a16:creationId xmlns:a16="http://schemas.microsoft.com/office/drawing/2014/main" id="{00000000-0008-0000-0000-000025010000}"/>
                    </a:ext>
                  </a:extLst>
                </xdr:cNvPr>
                <xdr:cNvGrpSpPr/>
              </xdr:nvGrpSpPr>
              <xdr:grpSpPr>
                <a:xfrm>
                  <a:off x="4745925" y="3094200"/>
                  <a:ext cx="1200150" cy="1371600"/>
                  <a:chOff x="4745925" y="3094200"/>
                  <a:chExt cx="1200150" cy="1371600"/>
                </a:xfrm>
              </xdr:grpSpPr>
              <xdr:sp macro="" textlink="">
                <xdr:nvSpPr>
                  <xdr:cNvPr id="294" name="Shape 256">
                    <a:extLst>
                      <a:ext uri="{FF2B5EF4-FFF2-40B4-BE49-F238E27FC236}">
                        <a16:creationId xmlns:a16="http://schemas.microsoft.com/office/drawing/2014/main" id="{00000000-0008-0000-0000-000026010000}"/>
                      </a:ext>
                    </a:extLst>
                  </xdr:cNvPr>
                  <xdr:cNvSpPr/>
                </xdr:nvSpPr>
                <xdr:spPr>
                  <a:xfrm>
                    <a:off x="4745925" y="3094200"/>
                    <a:ext cx="1200150" cy="13716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295" name="Shape 257">
                    <a:extLst>
                      <a:ext uri="{FF2B5EF4-FFF2-40B4-BE49-F238E27FC236}">
                        <a16:creationId xmlns:a16="http://schemas.microsoft.com/office/drawing/2014/main" id="{00000000-0008-0000-0000-000027010000}"/>
                      </a:ext>
                    </a:extLst>
                  </xdr:cNvPr>
                  <xdr:cNvGrpSpPr/>
                </xdr:nvGrpSpPr>
                <xdr:grpSpPr>
                  <a:xfrm>
                    <a:off x="4745925" y="3094200"/>
                    <a:ext cx="1200150" cy="1371600"/>
                    <a:chOff x="4745925" y="3103725"/>
                    <a:chExt cx="1200150" cy="1352550"/>
                  </a:xfrm>
                </xdr:grpSpPr>
                <xdr:sp macro="" textlink="">
                  <xdr:nvSpPr>
                    <xdr:cNvPr id="296" name="Shape 258">
                      <a:extLst>
                        <a:ext uri="{FF2B5EF4-FFF2-40B4-BE49-F238E27FC236}">
                          <a16:creationId xmlns:a16="http://schemas.microsoft.com/office/drawing/2014/main" id="{00000000-0008-0000-0000-000028010000}"/>
                        </a:ext>
                      </a:extLst>
                    </xdr:cNvPr>
                    <xdr:cNvSpPr/>
                  </xdr:nvSpPr>
                  <xdr:spPr>
                    <a:xfrm>
                      <a:off x="4745925" y="3103725"/>
                      <a:ext cx="1200150" cy="135255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297" name="Shape 259">
                      <a:extLst>
                        <a:ext uri="{FF2B5EF4-FFF2-40B4-BE49-F238E27FC236}">
                          <a16:creationId xmlns:a16="http://schemas.microsoft.com/office/drawing/2014/main" id="{00000000-0008-0000-0000-000029010000}"/>
                        </a:ext>
                      </a:extLst>
                    </xdr:cNvPr>
                    <xdr:cNvGrpSpPr/>
                  </xdr:nvGrpSpPr>
                  <xdr:grpSpPr>
                    <a:xfrm>
                      <a:off x="4745925" y="3103725"/>
                      <a:ext cx="1200150" cy="1352550"/>
                      <a:chOff x="11415622" y="288280415"/>
                      <a:chExt cx="1223514" cy="1358661"/>
                    </a:xfrm>
                  </xdr:grpSpPr>
                  <xdr:sp macro="" textlink="">
                    <xdr:nvSpPr>
                      <xdr:cNvPr id="298" name="Shape 260">
                        <a:extLst>
                          <a:ext uri="{FF2B5EF4-FFF2-40B4-BE49-F238E27FC236}">
                            <a16:creationId xmlns:a16="http://schemas.microsoft.com/office/drawing/2014/main" id="{00000000-0008-0000-0000-00002A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415622" y="288280415"/>
                        <a:ext cx="1223500" cy="13586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299" name="Shape 261">
                        <a:extLst>
                          <a:ext uri="{FF2B5EF4-FFF2-40B4-BE49-F238E27FC236}">
                            <a16:creationId xmlns:a16="http://schemas.microsoft.com/office/drawing/2014/main" id="{00000000-0008-0000-0000-00002B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5">
                        <a:alphaModFix/>
                      </a:blip>
                      <a:srcRect l="12736" t="4493" r="14480" b="6697"/>
                      <a:stretch/>
                    </xdr:blipFill>
                    <xdr:spPr>
                      <a:xfrm>
                        <a:off x="11415622" y="288291713"/>
                        <a:ext cx="532250" cy="1301501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300" name="Shape 262">
                        <a:extLst>
                          <a:ext uri="{FF2B5EF4-FFF2-40B4-BE49-F238E27FC236}">
                            <a16:creationId xmlns:a16="http://schemas.microsoft.com/office/drawing/2014/main" id="{00000000-0008-0000-0000-00002C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6">
                        <a:alphaModFix/>
                      </a:blip>
                      <a:srcRect l="1286" t="3622" r="-1286" b="4150"/>
                      <a:stretch/>
                    </xdr:blipFill>
                    <xdr:spPr>
                      <a:xfrm>
                        <a:off x="12120576" y="288280415"/>
                        <a:ext cx="518560" cy="1358661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190500</xdr:colOff>
      <xdr:row>607</xdr:row>
      <xdr:rowOff>19050</xdr:rowOff>
    </xdr:from>
    <xdr:ext cx="1036320" cy="666750"/>
    <xdr:grpSp>
      <xdr:nvGrpSpPr>
        <xdr:cNvPr id="301" name="Shape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GrpSpPr/>
      </xdr:nvGrpSpPr>
      <xdr:grpSpPr>
        <a:xfrm>
          <a:off x="10493051" y="201482519"/>
          <a:ext cx="1036320" cy="666750"/>
          <a:chOff x="4764975" y="3379950"/>
          <a:chExt cx="1162050" cy="800100"/>
        </a:xfrm>
      </xdr:grpSpPr>
      <xdr:grpSp>
        <xdr:nvGrpSpPr>
          <xdr:cNvPr id="302" name="Shape 263">
            <a:extLst>
              <a:ext uri="{FF2B5EF4-FFF2-40B4-BE49-F238E27FC236}">
                <a16:creationId xmlns:a16="http://schemas.microsoft.com/office/drawing/2014/main" id="{00000000-0008-0000-0000-00002E010000}"/>
              </a:ext>
            </a:extLst>
          </xdr:cNvPr>
          <xdr:cNvGrpSpPr/>
        </xdr:nvGrpSpPr>
        <xdr:grpSpPr>
          <a:xfrm>
            <a:off x="4764975" y="3379950"/>
            <a:ext cx="1162050" cy="800100"/>
            <a:chOff x="4764975" y="3379950"/>
            <a:chExt cx="1162050" cy="800100"/>
          </a:xfrm>
        </xdr:grpSpPr>
        <xdr:sp macro="" textlink="">
          <xdr:nvSpPr>
            <xdr:cNvPr id="303" name="Shape 4">
              <a:extLst>
                <a:ext uri="{FF2B5EF4-FFF2-40B4-BE49-F238E27FC236}">
                  <a16:creationId xmlns:a16="http://schemas.microsoft.com/office/drawing/2014/main" id="{00000000-0008-0000-0000-00002F010000}"/>
                </a:ext>
              </a:extLst>
            </xdr:cNvPr>
            <xdr:cNvSpPr/>
          </xdr:nvSpPr>
          <xdr:spPr>
            <a:xfrm>
              <a:off x="4764975" y="3379950"/>
              <a:ext cx="1162050" cy="8001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04" name="Shape 264">
              <a:extLst>
                <a:ext uri="{FF2B5EF4-FFF2-40B4-BE49-F238E27FC236}">
                  <a16:creationId xmlns:a16="http://schemas.microsoft.com/office/drawing/2014/main" id="{00000000-0008-0000-0000-000030010000}"/>
                </a:ext>
              </a:extLst>
            </xdr:cNvPr>
            <xdr:cNvGrpSpPr/>
          </xdr:nvGrpSpPr>
          <xdr:grpSpPr>
            <a:xfrm>
              <a:off x="4764975" y="3379950"/>
              <a:ext cx="1162050" cy="800100"/>
              <a:chOff x="4764975" y="3379950"/>
              <a:chExt cx="1162050" cy="800100"/>
            </a:xfrm>
          </xdr:grpSpPr>
          <xdr:sp macro="" textlink="">
            <xdr:nvSpPr>
              <xdr:cNvPr id="305" name="Shape 265">
                <a:extLst>
                  <a:ext uri="{FF2B5EF4-FFF2-40B4-BE49-F238E27FC236}">
                    <a16:creationId xmlns:a16="http://schemas.microsoft.com/office/drawing/2014/main" id="{00000000-0008-0000-0000-000031010000}"/>
                  </a:ext>
                </a:extLst>
              </xdr:cNvPr>
              <xdr:cNvSpPr/>
            </xdr:nvSpPr>
            <xdr:spPr>
              <a:xfrm>
                <a:off x="4764975" y="3379950"/>
                <a:ext cx="1162050" cy="8001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06" name="Shape 266">
                <a:extLst>
                  <a:ext uri="{FF2B5EF4-FFF2-40B4-BE49-F238E27FC236}">
                    <a16:creationId xmlns:a16="http://schemas.microsoft.com/office/drawing/2014/main" id="{00000000-0008-0000-0000-000032010000}"/>
                  </a:ext>
                </a:extLst>
              </xdr:cNvPr>
              <xdr:cNvGrpSpPr/>
            </xdr:nvGrpSpPr>
            <xdr:grpSpPr>
              <a:xfrm>
                <a:off x="4764975" y="3379950"/>
                <a:ext cx="1162050" cy="800100"/>
                <a:chOff x="4764975" y="3379950"/>
                <a:chExt cx="1162050" cy="800100"/>
              </a:xfrm>
            </xdr:grpSpPr>
            <xdr:sp macro="" textlink="">
              <xdr:nvSpPr>
                <xdr:cNvPr id="307" name="Shape 267">
                  <a:extLst>
                    <a:ext uri="{FF2B5EF4-FFF2-40B4-BE49-F238E27FC236}">
                      <a16:creationId xmlns:a16="http://schemas.microsoft.com/office/drawing/2014/main" id="{00000000-0008-0000-0000-000033010000}"/>
                    </a:ext>
                  </a:extLst>
                </xdr:cNvPr>
                <xdr:cNvSpPr/>
              </xdr:nvSpPr>
              <xdr:spPr>
                <a:xfrm>
                  <a:off x="4764975" y="3379950"/>
                  <a:ext cx="1162050" cy="8001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308" name="Shape 268">
                  <a:extLst>
                    <a:ext uri="{FF2B5EF4-FFF2-40B4-BE49-F238E27FC236}">
                      <a16:creationId xmlns:a16="http://schemas.microsoft.com/office/drawing/2014/main" id="{00000000-0008-0000-0000-000034010000}"/>
                    </a:ext>
                  </a:extLst>
                </xdr:cNvPr>
                <xdr:cNvGrpSpPr/>
              </xdr:nvGrpSpPr>
              <xdr:grpSpPr>
                <a:xfrm>
                  <a:off x="4764975" y="3379950"/>
                  <a:ext cx="1162050" cy="800100"/>
                  <a:chOff x="4764975" y="3379950"/>
                  <a:chExt cx="1162050" cy="800100"/>
                </a:xfrm>
              </xdr:grpSpPr>
              <xdr:sp macro="" textlink="">
                <xdr:nvSpPr>
                  <xdr:cNvPr id="309" name="Shape 269">
                    <a:extLst>
                      <a:ext uri="{FF2B5EF4-FFF2-40B4-BE49-F238E27FC236}">
                        <a16:creationId xmlns:a16="http://schemas.microsoft.com/office/drawing/2014/main" id="{00000000-0008-0000-0000-000035010000}"/>
                      </a:ext>
                    </a:extLst>
                  </xdr:cNvPr>
                  <xdr:cNvSpPr/>
                </xdr:nvSpPr>
                <xdr:spPr>
                  <a:xfrm>
                    <a:off x="4764975" y="3379950"/>
                    <a:ext cx="1162050" cy="8001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310" name="Shape 270">
                    <a:extLst>
                      <a:ext uri="{FF2B5EF4-FFF2-40B4-BE49-F238E27FC236}">
                        <a16:creationId xmlns:a16="http://schemas.microsoft.com/office/drawing/2014/main" id="{00000000-0008-0000-0000-000036010000}"/>
                      </a:ext>
                    </a:extLst>
                  </xdr:cNvPr>
                  <xdr:cNvGrpSpPr/>
                </xdr:nvGrpSpPr>
                <xdr:grpSpPr>
                  <a:xfrm>
                    <a:off x="4764975" y="3379950"/>
                    <a:ext cx="1162050" cy="800100"/>
                    <a:chOff x="4764975" y="3379950"/>
                    <a:chExt cx="1162050" cy="800100"/>
                  </a:xfrm>
                </xdr:grpSpPr>
                <xdr:sp macro="" textlink="">
                  <xdr:nvSpPr>
                    <xdr:cNvPr id="311" name="Shape 271">
                      <a:extLst>
                        <a:ext uri="{FF2B5EF4-FFF2-40B4-BE49-F238E27FC236}">
                          <a16:creationId xmlns:a16="http://schemas.microsoft.com/office/drawing/2014/main" id="{00000000-0008-0000-0000-000037010000}"/>
                        </a:ext>
                      </a:extLst>
                    </xdr:cNvPr>
                    <xdr:cNvSpPr/>
                  </xdr:nvSpPr>
                  <xdr:spPr>
                    <a:xfrm>
                      <a:off x="4764975" y="3379950"/>
                      <a:ext cx="1162050" cy="8001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312" name="Shape 272">
                      <a:extLst>
                        <a:ext uri="{FF2B5EF4-FFF2-40B4-BE49-F238E27FC236}">
                          <a16:creationId xmlns:a16="http://schemas.microsoft.com/office/drawing/2014/main" id="{00000000-0008-0000-0000-000038010000}"/>
                        </a:ext>
                      </a:extLst>
                    </xdr:cNvPr>
                    <xdr:cNvGrpSpPr/>
                  </xdr:nvGrpSpPr>
                  <xdr:grpSpPr>
                    <a:xfrm>
                      <a:off x="4764975" y="3379950"/>
                      <a:ext cx="1162050" cy="800100"/>
                      <a:chOff x="11424850" y="293125585"/>
                      <a:chExt cx="1378189" cy="797943"/>
                    </a:xfrm>
                  </xdr:grpSpPr>
                  <xdr:sp macro="" textlink="">
                    <xdr:nvSpPr>
                      <xdr:cNvPr id="313" name="Shape 273">
                        <a:extLst>
                          <a:ext uri="{FF2B5EF4-FFF2-40B4-BE49-F238E27FC236}">
                            <a16:creationId xmlns:a16="http://schemas.microsoft.com/office/drawing/2014/main" id="{00000000-0008-0000-0000-000039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424850" y="293125585"/>
                        <a:ext cx="1378175" cy="7979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314" name="Shape 274">
                        <a:extLst>
                          <a:ext uri="{FF2B5EF4-FFF2-40B4-BE49-F238E27FC236}">
                            <a16:creationId xmlns:a16="http://schemas.microsoft.com/office/drawing/2014/main" id="{00000000-0008-0000-0000-00003A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7">
                        <a:alphaModFix/>
                      </a:blip>
                      <a:srcRect l="49328" t="7689" r="19410" b="18578"/>
                      <a:stretch/>
                    </xdr:blipFill>
                    <xdr:spPr>
                      <a:xfrm>
                        <a:off x="11424850" y="293125585"/>
                        <a:ext cx="450847" cy="797943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315" name="Shape 275">
                        <a:extLst>
                          <a:ext uri="{FF2B5EF4-FFF2-40B4-BE49-F238E27FC236}">
                            <a16:creationId xmlns:a16="http://schemas.microsoft.com/office/drawing/2014/main" id="{00000000-0008-0000-0000-00003B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8">
                        <a:alphaModFix/>
                      </a:blip>
                      <a:srcRect l="2868" t="4097" r="3394" b="3693"/>
                      <a:stretch/>
                    </xdr:blipFill>
                    <xdr:spPr>
                      <a:xfrm>
                        <a:off x="12012285" y="293183095"/>
                        <a:ext cx="790754" cy="68761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285751</xdr:colOff>
      <xdr:row>613</xdr:row>
      <xdr:rowOff>66675</xdr:rowOff>
    </xdr:from>
    <xdr:ext cx="872490" cy="786765"/>
    <xdr:grpSp>
      <xdr:nvGrpSpPr>
        <xdr:cNvPr id="316" name="Shape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GrpSpPr/>
      </xdr:nvGrpSpPr>
      <xdr:grpSpPr>
        <a:xfrm>
          <a:off x="10588302" y="204103838"/>
          <a:ext cx="872490" cy="786765"/>
          <a:chOff x="4836413" y="3327563"/>
          <a:chExt cx="1019175" cy="904875"/>
        </a:xfrm>
      </xdr:grpSpPr>
      <xdr:grpSp>
        <xdr:nvGrpSpPr>
          <xdr:cNvPr id="317" name="Shape 276">
            <a:extLst>
              <a:ext uri="{FF2B5EF4-FFF2-40B4-BE49-F238E27FC236}">
                <a16:creationId xmlns:a16="http://schemas.microsoft.com/office/drawing/2014/main" id="{00000000-0008-0000-0000-00003D010000}"/>
              </a:ext>
            </a:extLst>
          </xdr:cNvPr>
          <xdr:cNvGrpSpPr/>
        </xdr:nvGrpSpPr>
        <xdr:grpSpPr>
          <a:xfrm>
            <a:off x="4836413" y="3327563"/>
            <a:ext cx="1019175" cy="904875"/>
            <a:chOff x="4836413" y="3327563"/>
            <a:chExt cx="1019175" cy="904875"/>
          </a:xfrm>
        </xdr:grpSpPr>
        <xdr:sp macro="" textlink="">
          <xdr:nvSpPr>
            <xdr:cNvPr id="318" name="Shape 4">
              <a:extLst>
                <a:ext uri="{FF2B5EF4-FFF2-40B4-BE49-F238E27FC236}">
                  <a16:creationId xmlns:a16="http://schemas.microsoft.com/office/drawing/2014/main" id="{00000000-0008-0000-0000-00003E010000}"/>
                </a:ext>
              </a:extLst>
            </xdr:cNvPr>
            <xdr:cNvSpPr/>
          </xdr:nvSpPr>
          <xdr:spPr>
            <a:xfrm>
              <a:off x="4836413" y="3327563"/>
              <a:ext cx="1019175" cy="9048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19" name="Shape 277">
              <a:extLst>
                <a:ext uri="{FF2B5EF4-FFF2-40B4-BE49-F238E27FC236}">
                  <a16:creationId xmlns:a16="http://schemas.microsoft.com/office/drawing/2014/main" id="{00000000-0008-0000-0000-00003F010000}"/>
                </a:ext>
              </a:extLst>
            </xdr:cNvPr>
            <xdr:cNvGrpSpPr/>
          </xdr:nvGrpSpPr>
          <xdr:grpSpPr>
            <a:xfrm>
              <a:off x="4836413" y="3327563"/>
              <a:ext cx="1019175" cy="904875"/>
              <a:chOff x="4836413" y="3327563"/>
              <a:chExt cx="1019175" cy="904875"/>
            </a:xfrm>
          </xdr:grpSpPr>
          <xdr:sp macro="" textlink="">
            <xdr:nvSpPr>
              <xdr:cNvPr id="320" name="Shape 278">
                <a:extLst>
                  <a:ext uri="{FF2B5EF4-FFF2-40B4-BE49-F238E27FC236}">
                    <a16:creationId xmlns:a16="http://schemas.microsoft.com/office/drawing/2014/main" id="{00000000-0008-0000-0000-000040010000}"/>
                  </a:ext>
                </a:extLst>
              </xdr:cNvPr>
              <xdr:cNvSpPr/>
            </xdr:nvSpPr>
            <xdr:spPr>
              <a:xfrm>
                <a:off x="4836413" y="3327563"/>
                <a:ext cx="1019175" cy="9048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21" name="Shape 279">
                <a:extLst>
                  <a:ext uri="{FF2B5EF4-FFF2-40B4-BE49-F238E27FC236}">
                    <a16:creationId xmlns:a16="http://schemas.microsoft.com/office/drawing/2014/main" id="{00000000-0008-0000-0000-000041010000}"/>
                  </a:ext>
                </a:extLst>
              </xdr:cNvPr>
              <xdr:cNvGrpSpPr/>
            </xdr:nvGrpSpPr>
            <xdr:grpSpPr>
              <a:xfrm>
                <a:off x="4836413" y="3327563"/>
                <a:ext cx="1019175" cy="904875"/>
                <a:chOff x="4836413" y="3327563"/>
                <a:chExt cx="1019175" cy="904875"/>
              </a:xfrm>
            </xdr:grpSpPr>
            <xdr:sp macro="" textlink="">
              <xdr:nvSpPr>
                <xdr:cNvPr id="322" name="Shape 280">
                  <a:extLst>
                    <a:ext uri="{FF2B5EF4-FFF2-40B4-BE49-F238E27FC236}">
                      <a16:creationId xmlns:a16="http://schemas.microsoft.com/office/drawing/2014/main" id="{00000000-0008-0000-0000-000042010000}"/>
                    </a:ext>
                  </a:extLst>
                </xdr:cNvPr>
                <xdr:cNvSpPr/>
              </xdr:nvSpPr>
              <xdr:spPr>
                <a:xfrm>
                  <a:off x="4836413" y="3327563"/>
                  <a:ext cx="1019175" cy="9048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323" name="Shape 281">
                  <a:extLst>
                    <a:ext uri="{FF2B5EF4-FFF2-40B4-BE49-F238E27FC236}">
                      <a16:creationId xmlns:a16="http://schemas.microsoft.com/office/drawing/2014/main" id="{00000000-0008-0000-0000-000043010000}"/>
                    </a:ext>
                  </a:extLst>
                </xdr:cNvPr>
                <xdr:cNvGrpSpPr/>
              </xdr:nvGrpSpPr>
              <xdr:grpSpPr>
                <a:xfrm>
                  <a:off x="4836413" y="3327563"/>
                  <a:ext cx="1019175" cy="904875"/>
                  <a:chOff x="4836413" y="3327563"/>
                  <a:chExt cx="1019175" cy="904875"/>
                </a:xfrm>
              </xdr:grpSpPr>
              <xdr:sp macro="" textlink="">
                <xdr:nvSpPr>
                  <xdr:cNvPr id="324" name="Shape 282">
                    <a:extLst>
                      <a:ext uri="{FF2B5EF4-FFF2-40B4-BE49-F238E27FC236}">
                        <a16:creationId xmlns:a16="http://schemas.microsoft.com/office/drawing/2014/main" id="{00000000-0008-0000-0000-000044010000}"/>
                      </a:ext>
                    </a:extLst>
                  </xdr:cNvPr>
                  <xdr:cNvSpPr/>
                </xdr:nvSpPr>
                <xdr:spPr>
                  <a:xfrm>
                    <a:off x="4836413" y="3327563"/>
                    <a:ext cx="1019175" cy="9048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325" name="Shape 283">
                    <a:extLst>
                      <a:ext uri="{FF2B5EF4-FFF2-40B4-BE49-F238E27FC236}">
                        <a16:creationId xmlns:a16="http://schemas.microsoft.com/office/drawing/2014/main" id="{00000000-0008-0000-0000-000045010000}"/>
                      </a:ext>
                    </a:extLst>
                  </xdr:cNvPr>
                  <xdr:cNvGrpSpPr/>
                </xdr:nvGrpSpPr>
                <xdr:grpSpPr>
                  <a:xfrm>
                    <a:off x="4836413" y="3327563"/>
                    <a:ext cx="1019175" cy="904875"/>
                    <a:chOff x="4788788" y="3270413"/>
                    <a:chExt cx="1114425" cy="1019175"/>
                  </a:xfrm>
                </xdr:grpSpPr>
                <xdr:sp macro="" textlink="">
                  <xdr:nvSpPr>
                    <xdr:cNvPr id="326" name="Shape 284">
                      <a:extLst>
                        <a:ext uri="{FF2B5EF4-FFF2-40B4-BE49-F238E27FC236}">
                          <a16:creationId xmlns:a16="http://schemas.microsoft.com/office/drawing/2014/main" id="{00000000-0008-0000-0000-000046010000}"/>
                        </a:ext>
                      </a:extLst>
                    </xdr:cNvPr>
                    <xdr:cNvSpPr/>
                  </xdr:nvSpPr>
                  <xdr:spPr>
                    <a:xfrm>
                      <a:off x="4788788" y="3270413"/>
                      <a:ext cx="1114425" cy="10191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327" name="Shape 285">
                      <a:extLst>
                        <a:ext uri="{FF2B5EF4-FFF2-40B4-BE49-F238E27FC236}">
                          <a16:creationId xmlns:a16="http://schemas.microsoft.com/office/drawing/2014/main" id="{00000000-0008-0000-0000-000047010000}"/>
                        </a:ext>
                      </a:extLst>
                    </xdr:cNvPr>
                    <xdr:cNvGrpSpPr/>
                  </xdr:nvGrpSpPr>
                  <xdr:grpSpPr>
                    <a:xfrm>
                      <a:off x="4788788" y="3270413"/>
                      <a:ext cx="1114425" cy="1019175"/>
                      <a:chOff x="11494698" y="296295089"/>
                      <a:chExt cx="1128622" cy="1043062"/>
                    </a:xfrm>
                  </xdr:grpSpPr>
                  <xdr:sp macro="" textlink="">
                    <xdr:nvSpPr>
                      <xdr:cNvPr id="328" name="Shape 286">
                        <a:extLst>
                          <a:ext uri="{FF2B5EF4-FFF2-40B4-BE49-F238E27FC236}">
                            <a16:creationId xmlns:a16="http://schemas.microsoft.com/office/drawing/2014/main" id="{00000000-0008-0000-0000-000048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494698" y="296295089"/>
                        <a:ext cx="1128600" cy="10430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329" name="Shape 287">
                        <a:extLst>
                          <a:ext uri="{FF2B5EF4-FFF2-40B4-BE49-F238E27FC236}">
                            <a16:creationId xmlns:a16="http://schemas.microsoft.com/office/drawing/2014/main" id="{00000000-0008-0000-0000-000049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39">
                        <a:alphaModFix/>
                      </a:blip>
                      <a:srcRect l="36679" t="14511" r="36282" b="7244"/>
                      <a:stretch/>
                    </xdr:blipFill>
                    <xdr:spPr>
                      <a:xfrm>
                        <a:off x="12127301" y="296324546"/>
                        <a:ext cx="496019" cy="101360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330" name="Shape 288">
                        <a:extLst>
                          <a:ext uri="{FF2B5EF4-FFF2-40B4-BE49-F238E27FC236}">
                            <a16:creationId xmlns:a16="http://schemas.microsoft.com/office/drawing/2014/main" id="{00000000-0008-0000-0000-00004A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0">
                        <a:alphaModFix/>
                      </a:blip>
                      <a:srcRect l="30491" t="11773" r="30676" b="11053"/>
                      <a:stretch/>
                    </xdr:blipFill>
                    <xdr:spPr>
                      <a:xfrm>
                        <a:off x="11494698" y="296295089"/>
                        <a:ext cx="510395" cy="1014307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211455</xdr:colOff>
      <xdr:row>630</xdr:row>
      <xdr:rowOff>43815</xdr:rowOff>
    </xdr:from>
    <xdr:ext cx="840105" cy="809625"/>
    <xdr:grpSp>
      <xdr:nvGrpSpPr>
        <xdr:cNvPr id="331" name="Shape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GrpSpPr/>
      </xdr:nvGrpSpPr>
      <xdr:grpSpPr>
        <a:xfrm>
          <a:off x="10514006" y="210270284"/>
          <a:ext cx="840105" cy="809625"/>
          <a:chOff x="4753545" y="3244695"/>
          <a:chExt cx="1184910" cy="1070610"/>
        </a:xfrm>
      </xdr:grpSpPr>
      <xdr:grpSp>
        <xdr:nvGrpSpPr>
          <xdr:cNvPr id="332" name="Shape 289">
            <a:extLst>
              <a:ext uri="{FF2B5EF4-FFF2-40B4-BE49-F238E27FC236}">
                <a16:creationId xmlns:a16="http://schemas.microsoft.com/office/drawing/2014/main" id="{00000000-0008-0000-0000-00004C010000}"/>
              </a:ext>
            </a:extLst>
          </xdr:cNvPr>
          <xdr:cNvGrpSpPr/>
        </xdr:nvGrpSpPr>
        <xdr:grpSpPr>
          <a:xfrm>
            <a:off x="4753545" y="3244695"/>
            <a:ext cx="1184910" cy="1070610"/>
            <a:chOff x="4636388" y="3222788"/>
            <a:chExt cx="1419225" cy="1114425"/>
          </a:xfrm>
        </xdr:grpSpPr>
        <xdr:sp macro="" textlink="">
          <xdr:nvSpPr>
            <xdr:cNvPr id="333" name="Shape 4">
              <a:extLst>
                <a:ext uri="{FF2B5EF4-FFF2-40B4-BE49-F238E27FC236}">
                  <a16:creationId xmlns:a16="http://schemas.microsoft.com/office/drawing/2014/main" id="{00000000-0008-0000-0000-00004D010000}"/>
                </a:ext>
              </a:extLst>
            </xdr:cNvPr>
            <xdr:cNvSpPr/>
          </xdr:nvSpPr>
          <xdr:spPr>
            <a:xfrm>
              <a:off x="4636388" y="3222788"/>
              <a:ext cx="1419225" cy="1114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34" name="Shape 290">
              <a:extLst>
                <a:ext uri="{FF2B5EF4-FFF2-40B4-BE49-F238E27FC236}">
                  <a16:creationId xmlns:a16="http://schemas.microsoft.com/office/drawing/2014/main" id="{00000000-0008-0000-0000-00004E010000}"/>
                </a:ext>
              </a:extLst>
            </xdr:cNvPr>
            <xdr:cNvGrpSpPr/>
          </xdr:nvGrpSpPr>
          <xdr:grpSpPr>
            <a:xfrm>
              <a:off x="4636388" y="3222788"/>
              <a:ext cx="1419225" cy="1114425"/>
              <a:chOff x="4636388" y="3222788"/>
              <a:chExt cx="1419225" cy="1114425"/>
            </a:xfrm>
          </xdr:grpSpPr>
          <xdr:sp macro="" textlink="">
            <xdr:nvSpPr>
              <xdr:cNvPr id="335" name="Shape 291">
                <a:extLst>
                  <a:ext uri="{FF2B5EF4-FFF2-40B4-BE49-F238E27FC236}">
                    <a16:creationId xmlns:a16="http://schemas.microsoft.com/office/drawing/2014/main" id="{00000000-0008-0000-0000-00004F010000}"/>
                  </a:ext>
                </a:extLst>
              </xdr:cNvPr>
              <xdr:cNvSpPr/>
            </xdr:nvSpPr>
            <xdr:spPr>
              <a:xfrm>
                <a:off x="4636388" y="3222788"/>
                <a:ext cx="1419225" cy="111442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36" name="Shape 292">
                <a:extLst>
                  <a:ext uri="{FF2B5EF4-FFF2-40B4-BE49-F238E27FC236}">
                    <a16:creationId xmlns:a16="http://schemas.microsoft.com/office/drawing/2014/main" id="{00000000-0008-0000-0000-000050010000}"/>
                  </a:ext>
                </a:extLst>
              </xdr:cNvPr>
              <xdr:cNvGrpSpPr/>
            </xdr:nvGrpSpPr>
            <xdr:grpSpPr>
              <a:xfrm>
                <a:off x="4636388" y="3222788"/>
                <a:ext cx="1419225" cy="1114425"/>
                <a:chOff x="4636388" y="3222788"/>
                <a:chExt cx="1419225" cy="1114425"/>
              </a:xfrm>
            </xdr:grpSpPr>
            <xdr:sp macro="" textlink="">
              <xdr:nvSpPr>
                <xdr:cNvPr id="337" name="Shape 293">
                  <a:extLst>
                    <a:ext uri="{FF2B5EF4-FFF2-40B4-BE49-F238E27FC236}">
                      <a16:creationId xmlns:a16="http://schemas.microsoft.com/office/drawing/2014/main" id="{00000000-0008-0000-0000-000051010000}"/>
                    </a:ext>
                  </a:extLst>
                </xdr:cNvPr>
                <xdr:cNvSpPr/>
              </xdr:nvSpPr>
              <xdr:spPr>
                <a:xfrm>
                  <a:off x="4636388" y="3222788"/>
                  <a:ext cx="1419225" cy="111442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338" name="Shape 294">
                  <a:extLst>
                    <a:ext uri="{FF2B5EF4-FFF2-40B4-BE49-F238E27FC236}">
                      <a16:creationId xmlns:a16="http://schemas.microsoft.com/office/drawing/2014/main" id="{00000000-0008-0000-0000-000052010000}"/>
                    </a:ext>
                  </a:extLst>
                </xdr:cNvPr>
                <xdr:cNvGrpSpPr/>
              </xdr:nvGrpSpPr>
              <xdr:grpSpPr>
                <a:xfrm>
                  <a:off x="4636388" y="3222788"/>
                  <a:ext cx="1419225" cy="1114425"/>
                  <a:chOff x="4636388" y="3222788"/>
                  <a:chExt cx="1419225" cy="1114425"/>
                </a:xfrm>
              </xdr:grpSpPr>
              <xdr:sp macro="" textlink="">
                <xdr:nvSpPr>
                  <xdr:cNvPr id="339" name="Shape 295">
                    <a:extLst>
                      <a:ext uri="{FF2B5EF4-FFF2-40B4-BE49-F238E27FC236}">
                        <a16:creationId xmlns:a16="http://schemas.microsoft.com/office/drawing/2014/main" id="{00000000-0008-0000-0000-000053010000}"/>
                      </a:ext>
                    </a:extLst>
                  </xdr:cNvPr>
                  <xdr:cNvSpPr/>
                </xdr:nvSpPr>
                <xdr:spPr>
                  <a:xfrm>
                    <a:off x="4636388" y="3222788"/>
                    <a:ext cx="1419225" cy="111442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340" name="Shape 296">
                    <a:extLst>
                      <a:ext uri="{FF2B5EF4-FFF2-40B4-BE49-F238E27FC236}">
                        <a16:creationId xmlns:a16="http://schemas.microsoft.com/office/drawing/2014/main" id="{00000000-0008-0000-0000-000054010000}"/>
                      </a:ext>
                    </a:extLst>
                  </xdr:cNvPr>
                  <xdr:cNvGrpSpPr/>
                </xdr:nvGrpSpPr>
                <xdr:grpSpPr>
                  <a:xfrm>
                    <a:off x="4636388" y="3222788"/>
                    <a:ext cx="1419225" cy="1114425"/>
                    <a:chOff x="4770651" y="3003713"/>
                    <a:chExt cx="1099224" cy="1552575"/>
                  </a:xfrm>
                </xdr:grpSpPr>
                <xdr:sp macro="" textlink="">
                  <xdr:nvSpPr>
                    <xdr:cNvPr id="341" name="Shape 297">
                      <a:extLst>
                        <a:ext uri="{FF2B5EF4-FFF2-40B4-BE49-F238E27FC236}">
                          <a16:creationId xmlns:a16="http://schemas.microsoft.com/office/drawing/2014/main" id="{00000000-0008-0000-0000-000055010000}"/>
                        </a:ext>
                      </a:extLst>
                    </xdr:cNvPr>
                    <xdr:cNvSpPr/>
                  </xdr:nvSpPr>
                  <xdr:spPr>
                    <a:xfrm>
                      <a:off x="4770651" y="3003713"/>
                      <a:ext cx="1099200" cy="15525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342" name="Shape 298">
                      <a:extLst>
                        <a:ext uri="{FF2B5EF4-FFF2-40B4-BE49-F238E27FC236}">
                          <a16:creationId xmlns:a16="http://schemas.microsoft.com/office/drawing/2014/main" id="{00000000-0008-0000-0000-000056010000}"/>
                        </a:ext>
                      </a:extLst>
                    </xdr:cNvPr>
                    <xdr:cNvGrpSpPr/>
                  </xdr:nvGrpSpPr>
                  <xdr:grpSpPr>
                    <a:xfrm>
                      <a:off x="4770651" y="3003713"/>
                      <a:ext cx="1099224" cy="1552575"/>
                      <a:chOff x="11033609" y="305044415"/>
                      <a:chExt cx="1604089" cy="1559943"/>
                    </a:xfrm>
                  </xdr:grpSpPr>
                  <xdr:sp macro="" textlink="">
                    <xdr:nvSpPr>
                      <xdr:cNvPr id="343" name="Shape 299">
                        <a:extLst>
                          <a:ext uri="{FF2B5EF4-FFF2-40B4-BE49-F238E27FC236}">
                            <a16:creationId xmlns:a16="http://schemas.microsoft.com/office/drawing/2014/main" id="{00000000-0008-0000-0000-000057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108725" y="305044415"/>
                        <a:ext cx="1528950" cy="15599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344" name="Shape 300">
                        <a:extLst>
                          <a:ext uri="{FF2B5EF4-FFF2-40B4-BE49-F238E27FC236}">
                            <a16:creationId xmlns:a16="http://schemas.microsoft.com/office/drawing/2014/main" id="{00000000-0008-0000-0000-000058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1">
                        <a:alphaModFix/>
                      </a:blip>
                      <a:srcRect l="3019" t="3930" r="4452" b="4087"/>
                      <a:stretch/>
                    </xdr:blipFill>
                    <xdr:spPr>
                      <a:xfrm rot="2580000">
                        <a:off x="11108725" y="305466205"/>
                        <a:ext cx="1232808" cy="70589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345" name="Shape 301">
                        <a:extLst>
                          <a:ext uri="{FF2B5EF4-FFF2-40B4-BE49-F238E27FC236}">
                            <a16:creationId xmlns:a16="http://schemas.microsoft.com/office/drawing/2014/main" id="{00000000-0008-0000-0000-000059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2">
                        <a:alphaModFix/>
                      </a:blip>
                      <a:srcRect l="28140" t="3424" r="38574" b="6532"/>
                      <a:stretch/>
                    </xdr:blipFill>
                    <xdr:spPr>
                      <a:xfrm>
                        <a:off x="12123264" y="305044415"/>
                        <a:ext cx="514434" cy="1559943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10</xdr:col>
      <xdr:colOff>390525</xdr:colOff>
      <xdr:row>656</xdr:row>
      <xdr:rowOff>184783</xdr:rowOff>
    </xdr:from>
    <xdr:ext cx="1476376" cy="371476"/>
    <xdr:sp macro="" textlink="">
      <xdr:nvSpPr>
        <xdr:cNvPr id="348" name="Shape 4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12071985" y="226033963"/>
          <a:ext cx="1476376" cy="3714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10</xdr:col>
      <xdr:colOff>611505</xdr:colOff>
      <xdr:row>657</xdr:row>
      <xdr:rowOff>0</xdr:rowOff>
    </xdr:from>
    <xdr:ext cx="1476376" cy="371476"/>
    <xdr:sp macro="" textlink="">
      <xdr:nvSpPr>
        <xdr:cNvPr id="350" name="Shape 30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12292965" y="226361623"/>
          <a:ext cx="1476376" cy="3714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11</xdr:col>
      <xdr:colOff>641985</xdr:colOff>
      <xdr:row>657</xdr:row>
      <xdr:rowOff>0</xdr:rowOff>
    </xdr:from>
    <xdr:ext cx="1476376" cy="371476"/>
    <xdr:sp macro="" textlink="">
      <xdr:nvSpPr>
        <xdr:cNvPr id="352" name="Shape 306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13009245" y="226514023"/>
          <a:ext cx="1476376" cy="37147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527686</xdr:colOff>
      <xdr:row>656</xdr:row>
      <xdr:rowOff>22860</xdr:rowOff>
    </xdr:from>
    <xdr:ext cx="1910714" cy="671496"/>
    <xdr:grpSp>
      <xdr:nvGrpSpPr>
        <xdr:cNvPr id="353" name="Shape 30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GrpSpPr/>
      </xdr:nvGrpSpPr>
      <xdr:grpSpPr>
        <a:xfrm rot="11912320">
          <a:off x="10076013" y="221282778"/>
          <a:ext cx="1910714" cy="671496"/>
          <a:chOff x="4502405" y="3599221"/>
          <a:chExt cx="1991403" cy="1230205"/>
        </a:xfrm>
      </xdr:grpSpPr>
      <xdr:sp macro="" textlink="">
        <xdr:nvSpPr>
          <xdr:cNvPr id="354" name="Shape 308">
            <a:extLst>
              <a:ext uri="{FF2B5EF4-FFF2-40B4-BE49-F238E27FC236}">
                <a16:creationId xmlns:a16="http://schemas.microsoft.com/office/drawing/2014/main" id="{00000000-0008-0000-0000-000062010000}"/>
              </a:ext>
            </a:extLst>
          </xdr:cNvPr>
          <xdr:cNvSpPr/>
        </xdr:nvSpPr>
        <xdr:spPr>
          <a:xfrm>
            <a:off x="4502405" y="3599221"/>
            <a:ext cx="1687175" cy="361550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ctr" anchorCtr="0">
            <a:noAutofit/>
          </a:bodyPr>
          <a:lstStyle/>
          <a:p>
            <a:pPr marL="0" lvl="0" indent="0" algn="l" rtl="0">
              <a:spcBef>
                <a:spcPts val="0"/>
              </a:spcBef>
              <a:spcAft>
                <a:spcPts val="0"/>
              </a:spcAft>
              <a:buSzPts val="1400"/>
              <a:buFont typeface="Arial"/>
              <a:buNone/>
            </a:pPr>
            <a:endParaRPr sz="1400"/>
          </a:p>
        </xdr:txBody>
      </xdr:sp>
      <xdr:grpSp>
        <xdr:nvGrpSpPr>
          <xdr:cNvPr id="355" name="Shape 309">
            <a:extLst>
              <a:ext uri="{FF2B5EF4-FFF2-40B4-BE49-F238E27FC236}">
                <a16:creationId xmlns:a16="http://schemas.microsoft.com/office/drawing/2014/main" id="{00000000-0008-0000-0000-000063010000}"/>
              </a:ext>
            </a:extLst>
          </xdr:cNvPr>
          <xdr:cNvGrpSpPr/>
        </xdr:nvGrpSpPr>
        <xdr:grpSpPr>
          <a:xfrm>
            <a:off x="4584002" y="3646650"/>
            <a:ext cx="1909806" cy="1182776"/>
            <a:chOff x="4557855" y="3306306"/>
            <a:chExt cx="1969487" cy="4111921"/>
          </a:xfrm>
        </xdr:grpSpPr>
        <xdr:sp macro="" textlink="">
          <xdr:nvSpPr>
            <xdr:cNvPr id="356" name="Shape 310">
              <a:extLst>
                <a:ext uri="{FF2B5EF4-FFF2-40B4-BE49-F238E27FC236}">
                  <a16:creationId xmlns:a16="http://schemas.microsoft.com/office/drawing/2014/main" id="{00000000-0008-0000-0000-000064010000}"/>
                </a:ext>
              </a:extLst>
            </xdr:cNvPr>
            <xdr:cNvSpPr/>
          </xdr:nvSpPr>
          <xdr:spPr>
            <a:xfrm>
              <a:off x="4557855" y="3306306"/>
              <a:ext cx="1571625" cy="927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SzPts val="1400"/>
                <a:buFont typeface="Arial"/>
                <a:buNone/>
              </a:pPr>
              <a:endParaRPr sz="1400"/>
            </a:p>
          </xdr:txBody>
        </xdr:sp>
        <xdr:grpSp>
          <xdr:nvGrpSpPr>
            <xdr:cNvPr id="357" name="Shape 311">
              <a:extLst>
                <a:ext uri="{FF2B5EF4-FFF2-40B4-BE49-F238E27FC236}">
                  <a16:creationId xmlns:a16="http://schemas.microsoft.com/office/drawing/2014/main" id="{00000000-0008-0000-0000-000065010000}"/>
                </a:ext>
              </a:extLst>
            </xdr:cNvPr>
            <xdr:cNvGrpSpPr/>
          </xdr:nvGrpSpPr>
          <xdr:grpSpPr>
            <a:xfrm rot="-780000">
              <a:off x="4832840" y="3582228"/>
              <a:ext cx="1694502" cy="3835999"/>
              <a:chOff x="11067437" y="325136680"/>
              <a:chExt cx="1728411" cy="2896157"/>
            </a:xfrm>
          </xdr:grpSpPr>
          <xdr:sp macro="" textlink="">
            <xdr:nvSpPr>
              <xdr:cNvPr id="358" name="Shape 312">
                <a:extLst>
                  <a:ext uri="{FF2B5EF4-FFF2-40B4-BE49-F238E27FC236}">
                    <a16:creationId xmlns:a16="http://schemas.microsoft.com/office/drawing/2014/main" id="{00000000-0008-0000-0000-000066010000}"/>
                  </a:ext>
                </a:extLst>
              </xdr:cNvPr>
              <xdr:cNvSpPr/>
            </xdr:nvSpPr>
            <xdr:spPr>
              <a:xfrm>
                <a:off x="11192773" y="325136680"/>
                <a:ext cx="1603075" cy="2516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pic>
            <xdr:nvPicPr>
              <xdr:cNvPr id="360" name="Shape 314">
                <a:extLst>
                  <a:ext uri="{FF2B5EF4-FFF2-40B4-BE49-F238E27FC236}">
                    <a16:creationId xmlns:a16="http://schemas.microsoft.com/office/drawing/2014/main" id="{00000000-0008-0000-0000-000068010000}"/>
                  </a:ext>
                </a:extLst>
              </xdr:cNvPr>
              <xdr:cNvPicPr preferRelativeResize="0"/>
            </xdr:nvPicPr>
            <xdr:blipFill rotWithShape="1">
              <a:blip xmlns:r="http://schemas.openxmlformats.org/officeDocument/2006/relationships" r:embed="rId43">
                <a:alphaModFix/>
              </a:blip>
              <a:srcRect l="3920" t="41193" r="4149" b="45291"/>
              <a:stretch/>
            </xdr:blipFill>
            <xdr:spPr>
              <a:xfrm rot="1020000" flipV="1">
                <a:off x="11067437" y="327236393"/>
                <a:ext cx="1494881" cy="796444"/>
              </a:xfrm>
              <a:prstGeom prst="rect">
                <a:avLst/>
              </a:prstGeom>
              <a:noFill/>
              <a:ln>
                <a:noFill/>
              </a:ln>
            </xdr:spPr>
          </xdr:pic>
        </xdr:grpSp>
      </xdr:grpSp>
    </xdr:grpSp>
    <xdr:clientData fLocksWithSheet="0"/>
  </xdr:oneCellAnchor>
  <xdr:oneCellAnchor>
    <xdr:from>
      <xdr:col>9</xdr:col>
      <xdr:colOff>491490</xdr:colOff>
      <xdr:row>661</xdr:row>
      <xdr:rowOff>76200</xdr:rowOff>
    </xdr:from>
    <xdr:ext cx="704850" cy="552450"/>
    <xdr:grpSp>
      <xdr:nvGrpSpPr>
        <xdr:cNvPr id="361" name="Shape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GrpSpPr/>
      </xdr:nvGrpSpPr>
      <xdr:grpSpPr>
        <a:xfrm>
          <a:off x="10794041" y="224119751"/>
          <a:ext cx="704850" cy="552450"/>
          <a:chOff x="4993575" y="3499965"/>
          <a:chExt cx="704850" cy="560070"/>
        </a:xfrm>
      </xdr:grpSpPr>
      <xdr:grpSp>
        <xdr:nvGrpSpPr>
          <xdr:cNvPr id="362" name="Shape 315">
            <a:extLst>
              <a:ext uri="{FF2B5EF4-FFF2-40B4-BE49-F238E27FC236}">
                <a16:creationId xmlns:a16="http://schemas.microsoft.com/office/drawing/2014/main" id="{00000000-0008-0000-0000-00006A010000}"/>
              </a:ext>
            </a:extLst>
          </xdr:cNvPr>
          <xdr:cNvGrpSpPr/>
        </xdr:nvGrpSpPr>
        <xdr:grpSpPr>
          <a:xfrm>
            <a:off x="4993575" y="3499965"/>
            <a:ext cx="704850" cy="560070"/>
            <a:chOff x="4903088" y="3413288"/>
            <a:chExt cx="885825" cy="733425"/>
          </a:xfrm>
        </xdr:grpSpPr>
        <xdr:sp macro="" textlink="">
          <xdr:nvSpPr>
            <xdr:cNvPr id="363" name="Shape 4">
              <a:extLst>
                <a:ext uri="{FF2B5EF4-FFF2-40B4-BE49-F238E27FC236}">
                  <a16:creationId xmlns:a16="http://schemas.microsoft.com/office/drawing/2014/main" id="{00000000-0008-0000-0000-00006B010000}"/>
                </a:ext>
              </a:extLst>
            </xdr:cNvPr>
            <xdr:cNvSpPr/>
          </xdr:nvSpPr>
          <xdr:spPr>
            <a:xfrm>
              <a:off x="4903088" y="3413288"/>
              <a:ext cx="885825" cy="7334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64" name="Shape 316" title="Dibujo">
              <a:extLst>
                <a:ext uri="{FF2B5EF4-FFF2-40B4-BE49-F238E27FC236}">
                  <a16:creationId xmlns:a16="http://schemas.microsoft.com/office/drawing/2014/main" id="{00000000-0008-0000-0000-00006C010000}"/>
                </a:ext>
              </a:extLst>
            </xdr:cNvPr>
            <xdr:cNvGrpSpPr/>
          </xdr:nvGrpSpPr>
          <xdr:grpSpPr>
            <a:xfrm>
              <a:off x="4903088" y="3413288"/>
              <a:ext cx="885825" cy="733425"/>
              <a:chOff x="4645913" y="3194213"/>
              <a:chExt cx="1400175" cy="1171575"/>
            </a:xfrm>
          </xdr:grpSpPr>
          <xdr:sp macro="" textlink="">
            <xdr:nvSpPr>
              <xdr:cNvPr id="365" name="Shape 317">
                <a:extLst>
                  <a:ext uri="{FF2B5EF4-FFF2-40B4-BE49-F238E27FC236}">
                    <a16:creationId xmlns:a16="http://schemas.microsoft.com/office/drawing/2014/main" id="{00000000-0008-0000-0000-00006D010000}"/>
                  </a:ext>
                </a:extLst>
              </xdr:cNvPr>
              <xdr:cNvSpPr/>
            </xdr:nvSpPr>
            <xdr:spPr>
              <a:xfrm>
                <a:off x="4645913" y="3194213"/>
                <a:ext cx="1400175" cy="11715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66" name="Shape 318">
                <a:extLst>
                  <a:ext uri="{FF2B5EF4-FFF2-40B4-BE49-F238E27FC236}">
                    <a16:creationId xmlns:a16="http://schemas.microsoft.com/office/drawing/2014/main" id="{00000000-0008-0000-0000-00006E010000}"/>
                  </a:ext>
                </a:extLst>
              </xdr:cNvPr>
              <xdr:cNvGrpSpPr/>
            </xdr:nvGrpSpPr>
            <xdr:grpSpPr>
              <a:xfrm>
                <a:off x="4645913" y="3194213"/>
                <a:ext cx="1400175" cy="1171575"/>
                <a:chOff x="4645913" y="3194213"/>
                <a:chExt cx="1400175" cy="1171575"/>
              </a:xfrm>
            </xdr:grpSpPr>
            <xdr:sp macro="" textlink="">
              <xdr:nvSpPr>
                <xdr:cNvPr id="367" name="Shape 319">
                  <a:extLst>
                    <a:ext uri="{FF2B5EF4-FFF2-40B4-BE49-F238E27FC236}">
                      <a16:creationId xmlns:a16="http://schemas.microsoft.com/office/drawing/2014/main" id="{00000000-0008-0000-0000-00006F010000}"/>
                    </a:ext>
                  </a:extLst>
                </xdr:cNvPr>
                <xdr:cNvSpPr/>
              </xdr:nvSpPr>
              <xdr:spPr>
                <a:xfrm>
                  <a:off x="4645913" y="3194213"/>
                  <a:ext cx="1400175" cy="11715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368" name="Shape 320">
                  <a:extLst>
                    <a:ext uri="{FF2B5EF4-FFF2-40B4-BE49-F238E27FC236}">
                      <a16:creationId xmlns:a16="http://schemas.microsoft.com/office/drawing/2014/main" id="{00000000-0008-0000-0000-000070010000}"/>
                    </a:ext>
                  </a:extLst>
                </xdr:cNvPr>
                <xdr:cNvGrpSpPr/>
              </xdr:nvGrpSpPr>
              <xdr:grpSpPr>
                <a:xfrm>
                  <a:off x="4645913" y="3194213"/>
                  <a:ext cx="1400175" cy="1171575"/>
                  <a:chOff x="4645913" y="3194213"/>
                  <a:chExt cx="1400175" cy="1171575"/>
                </a:xfrm>
              </xdr:grpSpPr>
              <xdr:sp macro="" textlink="">
                <xdr:nvSpPr>
                  <xdr:cNvPr id="369" name="Shape 321">
                    <a:extLst>
                      <a:ext uri="{FF2B5EF4-FFF2-40B4-BE49-F238E27FC236}">
                        <a16:creationId xmlns:a16="http://schemas.microsoft.com/office/drawing/2014/main" id="{00000000-0008-0000-0000-000071010000}"/>
                      </a:ext>
                    </a:extLst>
                  </xdr:cNvPr>
                  <xdr:cNvSpPr/>
                </xdr:nvSpPr>
                <xdr:spPr>
                  <a:xfrm>
                    <a:off x="4645913" y="3194213"/>
                    <a:ext cx="1400175" cy="11715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370" name="Shape 322">
                    <a:extLst>
                      <a:ext uri="{FF2B5EF4-FFF2-40B4-BE49-F238E27FC236}">
                        <a16:creationId xmlns:a16="http://schemas.microsoft.com/office/drawing/2014/main" id="{00000000-0008-0000-0000-000072010000}"/>
                      </a:ext>
                    </a:extLst>
                  </xdr:cNvPr>
                  <xdr:cNvGrpSpPr/>
                </xdr:nvGrpSpPr>
                <xdr:grpSpPr>
                  <a:xfrm>
                    <a:off x="4645913" y="3194213"/>
                    <a:ext cx="1400175" cy="1171575"/>
                    <a:chOff x="4614552" y="3194213"/>
                    <a:chExt cx="1431536" cy="1171575"/>
                  </a:xfrm>
                </xdr:grpSpPr>
                <xdr:sp macro="" textlink="">
                  <xdr:nvSpPr>
                    <xdr:cNvPr id="371" name="Shape 323">
                      <a:extLst>
                        <a:ext uri="{FF2B5EF4-FFF2-40B4-BE49-F238E27FC236}">
                          <a16:creationId xmlns:a16="http://schemas.microsoft.com/office/drawing/2014/main" id="{00000000-0008-0000-0000-000073010000}"/>
                        </a:ext>
                      </a:extLst>
                    </xdr:cNvPr>
                    <xdr:cNvSpPr/>
                  </xdr:nvSpPr>
                  <xdr:spPr>
                    <a:xfrm>
                      <a:off x="4614552" y="3194213"/>
                      <a:ext cx="1431525" cy="11715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372" name="Shape 324">
                      <a:extLst>
                        <a:ext uri="{FF2B5EF4-FFF2-40B4-BE49-F238E27FC236}">
                          <a16:creationId xmlns:a16="http://schemas.microsoft.com/office/drawing/2014/main" id="{00000000-0008-0000-0000-000074010000}"/>
                        </a:ext>
                      </a:extLst>
                    </xdr:cNvPr>
                    <xdr:cNvGrpSpPr/>
                  </xdr:nvGrpSpPr>
                  <xdr:grpSpPr>
                    <a:xfrm>
                      <a:off x="4614552" y="3194213"/>
                      <a:ext cx="1431536" cy="1171575"/>
                      <a:chOff x="11265576" y="328608906"/>
                      <a:chExt cx="1553815" cy="1232858"/>
                    </a:xfrm>
                  </xdr:grpSpPr>
                  <xdr:sp macro="" textlink="">
                    <xdr:nvSpPr>
                      <xdr:cNvPr id="373" name="Shape 325">
                        <a:extLst>
                          <a:ext uri="{FF2B5EF4-FFF2-40B4-BE49-F238E27FC236}">
                            <a16:creationId xmlns:a16="http://schemas.microsoft.com/office/drawing/2014/main" id="{00000000-0008-0000-0000-000075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299616" y="328608906"/>
                        <a:ext cx="1519775" cy="123285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374" name="Shape 326">
                        <a:extLst>
                          <a:ext uri="{FF2B5EF4-FFF2-40B4-BE49-F238E27FC236}">
                            <a16:creationId xmlns:a16="http://schemas.microsoft.com/office/drawing/2014/main" id="{00000000-0008-0000-0000-000076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4">
                        <a:alphaModFix/>
                      </a:blip>
                      <a:srcRect l="9037" t="4226"/>
                      <a:stretch/>
                    </xdr:blipFill>
                    <xdr:spPr>
                      <a:xfrm>
                        <a:off x="12428306" y="328608906"/>
                        <a:ext cx="391085" cy="123285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375" name="Shape 327">
                        <a:extLst>
                          <a:ext uri="{FF2B5EF4-FFF2-40B4-BE49-F238E27FC236}">
                            <a16:creationId xmlns:a16="http://schemas.microsoft.com/office/drawing/2014/main" id="{00000000-0008-0000-0000-000077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5">
                        <a:alphaModFix/>
                      </a:blip>
                      <a:srcRect l="-280" t="2525" b="3188"/>
                      <a:stretch/>
                    </xdr:blipFill>
                    <xdr:spPr>
                      <a:xfrm rot="240000">
                        <a:off x="11299616" y="328695169"/>
                        <a:ext cx="1078059" cy="1013604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161925</xdr:colOff>
      <xdr:row>665</xdr:row>
      <xdr:rowOff>85725</xdr:rowOff>
    </xdr:from>
    <xdr:ext cx="1038225" cy="647700"/>
    <xdr:grpSp>
      <xdr:nvGrpSpPr>
        <xdr:cNvPr id="376" name="Shape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GrpSpPr/>
      </xdr:nvGrpSpPr>
      <xdr:grpSpPr>
        <a:xfrm>
          <a:off x="10464476" y="225964296"/>
          <a:ext cx="1038225" cy="647700"/>
          <a:chOff x="4826888" y="3456150"/>
          <a:chExt cx="1038225" cy="647700"/>
        </a:xfrm>
      </xdr:grpSpPr>
      <xdr:grpSp>
        <xdr:nvGrpSpPr>
          <xdr:cNvPr id="377" name="Shape 328">
            <a:extLst>
              <a:ext uri="{FF2B5EF4-FFF2-40B4-BE49-F238E27FC236}">
                <a16:creationId xmlns:a16="http://schemas.microsoft.com/office/drawing/2014/main" id="{00000000-0008-0000-0000-000079010000}"/>
              </a:ext>
            </a:extLst>
          </xdr:cNvPr>
          <xdr:cNvGrpSpPr/>
        </xdr:nvGrpSpPr>
        <xdr:grpSpPr>
          <a:xfrm>
            <a:off x="4826888" y="3456150"/>
            <a:ext cx="1038225" cy="647700"/>
            <a:chOff x="4826888" y="3456150"/>
            <a:chExt cx="1038225" cy="647700"/>
          </a:xfrm>
        </xdr:grpSpPr>
        <xdr:sp macro="" textlink="">
          <xdr:nvSpPr>
            <xdr:cNvPr id="378" name="Shape 4">
              <a:extLst>
                <a:ext uri="{FF2B5EF4-FFF2-40B4-BE49-F238E27FC236}">
                  <a16:creationId xmlns:a16="http://schemas.microsoft.com/office/drawing/2014/main" id="{00000000-0008-0000-0000-00007A010000}"/>
                </a:ext>
              </a:extLst>
            </xdr:cNvPr>
            <xdr:cNvSpPr/>
          </xdr:nvSpPr>
          <xdr:spPr>
            <a:xfrm>
              <a:off x="4826888" y="3456150"/>
              <a:ext cx="1038225" cy="647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79" name="Shape 329">
              <a:extLst>
                <a:ext uri="{FF2B5EF4-FFF2-40B4-BE49-F238E27FC236}">
                  <a16:creationId xmlns:a16="http://schemas.microsoft.com/office/drawing/2014/main" id="{00000000-0008-0000-0000-00007B010000}"/>
                </a:ext>
              </a:extLst>
            </xdr:cNvPr>
            <xdr:cNvGrpSpPr/>
          </xdr:nvGrpSpPr>
          <xdr:grpSpPr>
            <a:xfrm>
              <a:off x="4826888" y="3456150"/>
              <a:ext cx="1038225" cy="647700"/>
              <a:chOff x="4826888" y="3456150"/>
              <a:chExt cx="1038225" cy="647700"/>
            </a:xfrm>
          </xdr:grpSpPr>
          <xdr:sp macro="" textlink="">
            <xdr:nvSpPr>
              <xdr:cNvPr id="380" name="Shape 330">
                <a:extLst>
                  <a:ext uri="{FF2B5EF4-FFF2-40B4-BE49-F238E27FC236}">
                    <a16:creationId xmlns:a16="http://schemas.microsoft.com/office/drawing/2014/main" id="{00000000-0008-0000-0000-00007C010000}"/>
                  </a:ext>
                </a:extLst>
              </xdr:cNvPr>
              <xdr:cNvSpPr/>
            </xdr:nvSpPr>
            <xdr:spPr>
              <a:xfrm>
                <a:off x="4826888" y="3456150"/>
                <a:ext cx="1038225" cy="6477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81" name="Shape 331">
                <a:extLst>
                  <a:ext uri="{FF2B5EF4-FFF2-40B4-BE49-F238E27FC236}">
                    <a16:creationId xmlns:a16="http://schemas.microsoft.com/office/drawing/2014/main" id="{00000000-0008-0000-0000-00007D010000}"/>
                  </a:ext>
                </a:extLst>
              </xdr:cNvPr>
              <xdr:cNvGrpSpPr/>
            </xdr:nvGrpSpPr>
            <xdr:grpSpPr>
              <a:xfrm>
                <a:off x="4826888" y="3456150"/>
                <a:ext cx="1038225" cy="647700"/>
                <a:chOff x="4826888" y="3456150"/>
                <a:chExt cx="1038225" cy="647700"/>
              </a:xfrm>
            </xdr:grpSpPr>
            <xdr:sp macro="" textlink="">
              <xdr:nvSpPr>
                <xdr:cNvPr id="382" name="Shape 332">
                  <a:extLst>
                    <a:ext uri="{FF2B5EF4-FFF2-40B4-BE49-F238E27FC236}">
                      <a16:creationId xmlns:a16="http://schemas.microsoft.com/office/drawing/2014/main" id="{00000000-0008-0000-0000-00007E010000}"/>
                    </a:ext>
                  </a:extLst>
                </xdr:cNvPr>
                <xdr:cNvSpPr/>
              </xdr:nvSpPr>
              <xdr:spPr>
                <a:xfrm>
                  <a:off x="4826888" y="3456150"/>
                  <a:ext cx="1038225" cy="6477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383" name="Shape 333">
                  <a:extLst>
                    <a:ext uri="{FF2B5EF4-FFF2-40B4-BE49-F238E27FC236}">
                      <a16:creationId xmlns:a16="http://schemas.microsoft.com/office/drawing/2014/main" id="{00000000-0008-0000-0000-00007F010000}"/>
                    </a:ext>
                  </a:extLst>
                </xdr:cNvPr>
                <xdr:cNvGrpSpPr/>
              </xdr:nvGrpSpPr>
              <xdr:grpSpPr>
                <a:xfrm>
                  <a:off x="4826888" y="3456150"/>
                  <a:ext cx="1038225" cy="647700"/>
                  <a:chOff x="4826888" y="3456150"/>
                  <a:chExt cx="1038225" cy="647700"/>
                </a:xfrm>
              </xdr:grpSpPr>
              <xdr:sp macro="" textlink="">
                <xdr:nvSpPr>
                  <xdr:cNvPr id="384" name="Shape 334">
                    <a:extLst>
                      <a:ext uri="{FF2B5EF4-FFF2-40B4-BE49-F238E27FC236}">
                        <a16:creationId xmlns:a16="http://schemas.microsoft.com/office/drawing/2014/main" id="{00000000-0008-0000-0000-000080010000}"/>
                      </a:ext>
                    </a:extLst>
                  </xdr:cNvPr>
                  <xdr:cNvSpPr/>
                </xdr:nvSpPr>
                <xdr:spPr>
                  <a:xfrm>
                    <a:off x="4826888" y="3456150"/>
                    <a:ext cx="1038225" cy="6477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385" name="Shape 335">
                    <a:extLst>
                      <a:ext uri="{FF2B5EF4-FFF2-40B4-BE49-F238E27FC236}">
                        <a16:creationId xmlns:a16="http://schemas.microsoft.com/office/drawing/2014/main" id="{00000000-0008-0000-0000-000081010000}"/>
                      </a:ext>
                    </a:extLst>
                  </xdr:cNvPr>
                  <xdr:cNvGrpSpPr/>
                </xdr:nvGrpSpPr>
                <xdr:grpSpPr>
                  <a:xfrm>
                    <a:off x="4826888" y="3456150"/>
                    <a:ext cx="1038225" cy="647700"/>
                    <a:chOff x="4826888" y="3456150"/>
                    <a:chExt cx="1038225" cy="647700"/>
                  </a:xfrm>
                </xdr:grpSpPr>
                <xdr:sp macro="" textlink="">
                  <xdr:nvSpPr>
                    <xdr:cNvPr id="386" name="Shape 336">
                      <a:extLst>
                        <a:ext uri="{FF2B5EF4-FFF2-40B4-BE49-F238E27FC236}">
                          <a16:creationId xmlns:a16="http://schemas.microsoft.com/office/drawing/2014/main" id="{00000000-0008-0000-0000-000082010000}"/>
                        </a:ext>
                      </a:extLst>
                    </xdr:cNvPr>
                    <xdr:cNvSpPr/>
                  </xdr:nvSpPr>
                  <xdr:spPr>
                    <a:xfrm>
                      <a:off x="4826888" y="3456150"/>
                      <a:ext cx="1038225" cy="6477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387" name="Shape 337">
                      <a:extLst>
                        <a:ext uri="{FF2B5EF4-FFF2-40B4-BE49-F238E27FC236}">
                          <a16:creationId xmlns:a16="http://schemas.microsoft.com/office/drawing/2014/main" id="{00000000-0008-0000-0000-000083010000}"/>
                        </a:ext>
                      </a:extLst>
                    </xdr:cNvPr>
                    <xdr:cNvGrpSpPr/>
                  </xdr:nvGrpSpPr>
                  <xdr:grpSpPr>
                    <a:xfrm>
                      <a:off x="4826888" y="3456150"/>
                      <a:ext cx="1038225" cy="647700"/>
                      <a:chOff x="11191698" y="331304661"/>
                      <a:chExt cx="1546640" cy="641875"/>
                    </a:xfrm>
                  </xdr:grpSpPr>
                  <xdr:sp macro="" textlink="">
                    <xdr:nvSpPr>
                      <xdr:cNvPr id="388" name="Shape 338">
                        <a:extLst>
                          <a:ext uri="{FF2B5EF4-FFF2-40B4-BE49-F238E27FC236}">
                            <a16:creationId xmlns:a16="http://schemas.microsoft.com/office/drawing/2014/main" id="{00000000-0008-0000-0000-000084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191698" y="331304661"/>
                        <a:ext cx="1546625" cy="64187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389" name="Shape 339">
                        <a:extLst>
                          <a:ext uri="{FF2B5EF4-FFF2-40B4-BE49-F238E27FC236}">
                            <a16:creationId xmlns:a16="http://schemas.microsoft.com/office/drawing/2014/main" id="{00000000-0008-0000-0000-000085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6">
                        <a:alphaModFix/>
                      </a:blip>
                      <a:srcRect/>
                      <a:stretch/>
                    </xdr:blipFill>
                    <xdr:spPr>
                      <a:xfrm flipH="1">
                        <a:off x="11664813" y="331347792"/>
                        <a:ext cx="1073525" cy="598744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390" name="Shape 340">
                        <a:extLst>
                          <a:ext uri="{FF2B5EF4-FFF2-40B4-BE49-F238E27FC236}">
                            <a16:creationId xmlns:a16="http://schemas.microsoft.com/office/drawing/2014/main" id="{00000000-0008-0000-0000-000086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7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191698" y="331304661"/>
                        <a:ext cx="885863" cy="459038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112395</xdr:colOff>
      <xdr:row>660</xdr:row>
      <xdr:rowOff>72390</xdr:rowOff>
    </xdr:from>
    <xdr:ext cx="685800" cy="590550"/>
    <xdr:grpSp>
      <xdr:nvGrpSpPr>
        <xdr:cNvPr id="391" name="Shape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GrpSpPr/>
      </xdr:nvGrpSpPr>
      <xdr:grpSpPr>
        <a:xfrm>
          <a:off x="10414946" y="223455023"/>
          <a:ext cx="685800" cy="590550"/>
          <a:chOff x="5002148" y="3484725"/>
          <a:chExt cx="687705" cy="590550"/>
        </a:xfrm>
      </xdr:grpSpPr>
      <xdr:grpSp>
        <xdr:nvGrpSpPr>
          <xdr:cNvPr id="392" name="Shape 341">
            <a:extLst>
              <a:ext uri="{FF2B5EF4-FFF2-40B4-BE49-F238E27FC236}">
                <a16:creationId xmlns:a16="http://schemas.microsoft.com/office/drawing/2014/main" id="{00000000-0008-0000-0000-000088010000}"/>
              </a:ext>
            </a:extLst>
          </xdr:cNvPr>
          <xdr:cNvGrpSpPr/>
        </xdr:nvGrpSpPr>
        <xdr:grpSpPr>
          <a:xfrm>
            <a:off x="5002148" y="3484725"/>
            <a:ext cx="687705" cy="590550"/>
            <a:chOff x="4960238" y="3422813"/>
            <a:chExt cx="771525" cy="714375"/>
          </a:xfrm>
        </xdr:grpSpPr>
        <xdr:sp macro="" textlink="">
          <xdr:nvSpPr>
            <xdr:cNvPr id="393" name="Shape 4">
              <a:extLst>
                <a:ext uri="{FF2B5EF4-FFF2-40B4-BE49-F238E27FC236}">
                  <a16:creationId xmlns:a16="http://schemas.microsoft.com/office/drawing/2014/main" id="{00000000-0008-0000-0000-000089010000}"/>
                </a:ext>
              </a:extLst>
            </xdr:cNvPr>
            <xdr:cNvSpPr/>
          </xdr:nvSpPr>
          <xdr:spPr>
            <a:xfrm>
              <a:off x="4960238" y="3422813"/>
              <a:ext cx="771525" cy="7143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394" name="Shape 342" title="Dibujo">
              <a:extLst>
                <a:ext uri="{FF2B5EF4-FFF2-40B4-BE49-F238E27FC236}">
                  <a16:creationId xmlns:a16="http://schemas.microsoft.com/office/drawing/2014/main" id="{00000000-0008-0000-0000-00008A010000}"/>
                </a:ext>
              </a:extLst>
            </xdr:cNvPr>
            <xdr:cNvGrpSpPr/>
          </xdr:nvGrpSpPr>
          <xdr:grpSpPr>
            <a:xfrm>
              <a:off x="4960238" y="3422813"/>
              <a:ext cx="771525" cy="714375"/>
              <a:chOff x="4798313" y="3270413"/>
              <a:chExt cx="1095375" cy="1019175"/>
            </a:xfrm>
          </xdr:grpSpPr>
          <xdr:sp macro="" textlink="">
            <xdr:nvSpPr>
              <xdr:cNvPr id="395" name="Shape 343">
                <a:extLst>
                  <a:ext uri="{FF2B5EF4-FFF2-40B4-BE49-F238E27FC236}">
                    <a16:creationId xmlns:a16="http://schemas.microsoft.com/office/drawing/2014/main" id="{00000000-0008-0000-0000-00008B010000}"/>
                  </a:ext>
                </a:extLst>
              </xdr:cNvPr>
              <xdr:cNvSpPr/>
            </xdr:nvSpPr>
            <xdr:spPr>
              <a:xfrm>
                <a:off x="4798313" y="3270413"/>
                <a:ext cx="1095375" cy="10191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396" name="Shape 344">
                <a:extLst>
                  <a:ext uri="{FF2B5EF4-FFF2-40B4-BE49-F238E27FC236}">
                    <a16:creationId xmlns:a16="http://schemas.microsoft.com/office/drawing/2014/main" id="{00000000-0008-0000-0000-00008C010000}"/>
                  </a:ext>
                </a:extLst>
              </xdr:cNvPr>
              <xdr:cNvGrpSpPr/>
            </xdr:nvGrpSpPr>
            <xdr:grpSpPr>
              <a:xfrm>
                <a:off x="4798313" y="3270413"/>
                <a:ext cx="1095375" cy="1019175"/>
                <a:chOff x="4798313" y="3270413"/>
                <a:chExt cx="1095375" cy="1019175"/>
              </a:xfrm>
            </xdr:grpSpPr>
            <xdr:sp macro="" textlink="">
              <xdr:nvSpPr>
                <xdr:cNvPr id="397" name="Shape 345">
                  <a:extLst>
                    <a:ext uri="{FF2B5EF4-FFF2-40B4-BE49-F238E27FC236}">
                      <a16:creationId xmlns:a16="http://schemas.microsoft.com/office/drawing/2014/main" id="{00000000-0008-0000-0000-00008D010000}"/>
                    </a:ext>
                  </a:extLst>
                </xdr:cNvPr>
                <xdr:cNvSpPr/>
              </xdr:nvSpPr>
              <xdr:spPr>
                <a:xfrm>
                  <a:off x="4798313" y="3270413"/>
                  <a:ext cx="1095375" cy="10191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398" name="Shape 346">
                  <a:extLst>
                    <a:ext uri="{FF2B5EF4-FFF2-40B4-BE49-F238E27FC236}">
                      <a16:creationId xmlns:a16="http://schemas.microsoft.com/office/drawing/2014/main" id="{00000000-0008-0000-0000-00008E010000}"/>
                    </a:ext>
                  </a:extLst>
                </xdr:cNvPr>
                <xdr:cNvGrpSpPr/>
              </xdr:nvGrpSpPr>
              <xdr:grpSpPr>
                <a:xfrm>
                  <a:off x="4798313" y="3270413"/>
                  <a:ext cx="1095375" cy="1019175"/>
                  <a:chOff x="4798313" y="3270413"/>
                  <a:chExt cx="1095375" cy="1019175"/>
                </a:xfrm>
              </xdr:grpSpPr>
              <xdr:sp macro="" textlink="">
                <xdr:nvSpPr>
                  <xdr:cNvPr id="399" name="Shape 347">
                    <a:extLst>
                      <a:ext uri="{FF2B5EF4-FFF2-40B4-BE49-F238E27FC236}">
                        <a16:creationId xmlns:a16="http://schemas.microsoft.com/office/drawing/2014/main" id="{00000000-0008-0000-0000-00008F010000}"/>
                      </a:ext>
                    </a:extLst>
                  </xdr:cNvPr>
                  <xdr:cNvSpPr/>
                </xdr:nvSpPr>
                <xdr:spPr>
                  <a:xfrm>
                    <a:off x="4798313" y="3270413"/>
                    <a:ext cx="1095375" cy="10191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400" name="Shape 348">
                    <a:extLst>
                      <a:ext uri="{FF2B5EF4-FFF2-40B4-BE49-F238E27FC236}">
                        <a16:creationId xmlns:a16="http://schemas.microsoft.com/office/drawing/2014/main" id="{00000000-0008-0000-0000-000090010000}"/>
                      </a:ext>
                    </a:extLst>
                  </xdr:cNvPr>
                  <xdr:cNvGrpSpPr/>
                </xdr:nvGrpSpPr>
                <xdr:grpSpPr>
                  <a:xfrm>
                    <a:off x="4798313" y="3270413"/>
                    <a:ext cx="1095375" cy="1019175"/>
                    <a:chOff x="4798313" y="3270413"/>
                    <a:chExt cx="1095375" cy="1019175"/>
                  </a:xfrm>
                </xdr:grpSpPr>
                <xdr:sp macro="" textlink="">
                  <xdr:nvSpPr>
                    <xdr:cNvPr id="401" name="Shape 349">
                      <a:extLst>
                        <a:ext uri="{FF2B5EF4-FFF2-40B4-BE49-F238E27FC236}">
                          <a16:creationId xmlns:a16="http://schemas.microsoft.com/office/drawing/2014/main" id="{00000000-0008-0000-0000-000091010000}"/>
                        </a:ext>
                      </a:extLst>
                    </xdr:cNvPr>
                    <xdr:cNvSpPr/>
                  </xdr:nvSpPr>
                  <xdr:spPr>
                    <a:xfrm>
                      <a:off x="4798313" y="3270413"/>
                      <a:ext cx="1095375" cy="10191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402" name="Shape 350">
                      <a:extLst>
                        <a:ext uri="{FF2B5EF4-FFF2-40B4-BE49-F238E27FC236}">
                          <a16:creationId xmlns:a16="http://schemas.microsoft.com/office/drawing/2014/main" id="{00000000-0008-0000-0000-000092010000}"/>
                        </a:ext>
                      </a:extLst>
                    </xdr:cNvPr>
                    <xdr:cNvGrpSpPr/>
                  </xdr:nvGrpSpPr>
                  <xdr:grpSpPr>
                    <a:xfrm>
                      <a:off x="4798313" y="3270413"/>
                      <a:ext cx="1095375" cy="1019175"/>
                      <a:chOff x="11404810" y="327235868"/>
                      <a:chExt cx="1109960" cy="968509"/>
                    </a:xfrm>
                  </xdr:grpSpPr>
                  <xdr:sp macro="" textlink="">
                    <xdr:nvSpPr>
                      <xdr:cNvPr id="403" name="Shape 351">
                        <a:extLst>
                          <a:ext uri="{FF2B5EF4-FFF2-40B4-BE49-F238E27FC236}">
                            <a16:creationId xmlns:a16="http://schemas.microsoft.com/office/drawing/2014/main" id="{00000000-0008-0000-0000-000093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404810" y="327235868"/>
                        <a:ext cx="1109950" cy="9685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404" name="Shape 352">
                        <a:extLst>
                          <a:ext uri="{FF2B5EF4-FFF2-40B4-BE49-F238E27FC236}">
                            <a16:creationId xmlns:a16="http://schemas.microsoft.com/office/drawing/2014/main" id="{00000000-0008-0000-0000-000094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8">
                        <a:alphaModFix/>
                      </a:blip>
                      <a:srcRect l="18668" t="4392" r="19557" b="4455"/>
                      <a:stretch/>
                    </xdr:blipFill>
                    <xdr:spPr>
                      <a:xfrm>
                        <a:off x="11404810" y="327248322"/>
                        <a:ext cx="802534" cy="95605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405" name="Shape 353">
                        <a:extLst>
                          <a:ext uri="{FF2B5EF4-FFF2-40B4-BE49-F238E27FC236}">
                            <a16:creationId xmlns:a16="http://schemas.microsoft.com/office/drawing/2014/main" id="{00000000-0008-0000-0000-000095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49">
                        <a:alphaModFix/>
                      </a:blip>
                      <a:srcRect/>
                      <a:stretch/>
                    </xdr:blipFill>
                    <xdr:spPr>
                      <a:xfrm>
                        <a:off x="12245777" y="327235868"/>
                        <a:ext cx="268993" cy="956992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276225</xdr:colOff>
      <xdr:row>891</xdr:row>
      <xdr:rowOff>171450</xdr:rowOff>
    </xdr:from>
    <xdr:ext cx="1238250" cy="819150"/>
    <xdr:sp macro="" textlink="">
      <xdr:nvSpPr>
        <xdr:cNvPr id="406" name="Shape 354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4731638" y="3375188"/>
          <a:ext cx="1228725" cy="809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457200</xdr:colOff>
      <xdr:row>892</xdr:row>
      <xdr:rowOff>304800</xdr:rowOff>
    </xdr:from>
    <xdr:ext cx="1238250" cy="819150"/>
    <xdr:sp macro="" textlink="">
      <xdr:nvSpPr>
        <xdr:cNvPr id="407" name="Shape 355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4731638" y="3375188"/>
          <a:ext cx="1228725" cy="809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1295400</xdr:colOff>
      <xdr:row>892</xdr:row>
      <xdr:rowOff>180975</xdr:rowOff>
    </xdr:from>
    <xdr:ext cx="1238250" cy="819150"/>
    <xdr:sp macro="" textlink="">
      <xdr:nvSpPr>
        <xdr:cNvPr id="408" name="Shape 355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4731638" y="3375188"/>
          <a:ext cx="1228725" cy="809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609600</xdr:colOff>
      <xdr:row>892</xdr:row>
      <xdr:rowOff>76200</xdr:rowOff>
    </xdr:from>
    <xdr:ext cx="1238250" cy="819150"/>
    <xdr:sp macro="" textlink="">
      <xdr:nvSpPr>
        <xdr:cNvPr id="409" name="Shape 35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4731638" y="3375188"/>
          <a:ext cx="1228725" cy="8096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8</xdr:col>
      <xdr:colOff>609600</xdr:colOff>
      <xdr:row>892</xdr:row>
      <xdr:rowOff>76200</xdr:rowOff>
    </xdr:from>
    <xdr:ext cx="1228725" cy="809625"/>
    <xdr:sp macro="" textlink="">
      <xdr:nvSpPr>
        <xdr:cNvPr id="410" name="Shape 357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4731644" y="3375192"/>
          <a:ext cx="1228713" cy="809617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38100</xdr:colOff>
      <xdr:row>1073</xdr:row>
      <xdr:rowOff>47625</xdr:rowOff>
    </xdr:from>
    <xdr:ext cx="1038225" cy="2028825"/>
    <xdr:sp macro="" textlink="">
      <xdr:nvSpPr>
        <xdr:cNvPr id="411" name="Shape 358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4830698" y="2766540"/>
          <a:ext cx="1030605" cy="20269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10</xdr:col>
      <xdr:colOff>114300</xdr:colOff>
      <xdr:row>1072</xdr:row>
      <xdr:rowOff>57150</xdr:rowOff>
    </xdr:from>
    <xdr:ext cx="1695450" cy="2028825"/>
    <xdr:sp macro="" textlink="">
      <xdr:nvSpPr>
        <xdr:cNvPr id="412" name="Shape 359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4499228" y="2766540"/>
          <a:ext cx="1693545" cy="20269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9</xdr:col>
      <xdr:colOff>207023</xdr:colOff>
      <xdr:row>970</xdr:row>
      <xdr:rowOff>42571</xdr:rowOff>
    </xdr:from>
    <xdr:ext cx="1009650" cy="1000125"/>
    <xdr:grpSp>
      <xdr:nvGrpSpPr>
        <xdr:cNvPr id="413" name="Shape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GrpSpPr/>
      </xdr:nvGrpSpPr>
      <xdr:grpSpPr>
        <a:xfrm>
          <a:off x="10509574" y="304943653"/>
          <a:ext cx="1009650" cy="1000125"/>
          <a:chOff x="4838000" y="3276763"/>
          <a:chExt cx="1016001" cy="1006475"/>
        </a:xfrm>
      </xdr:grpSpPr>
      <xdr:grpSp>
        <xdr:nvGrpSpPr>
          <xdr:cNvPr id="414" name="Shape 360">
            <a:extLst>
              <a:ext uri="{FF2B5EF4-FFF2-40B4-BE49-F238E27FC236}">
                <a16:creationId xmlns:a16="http://schemas.microsoft.com/office/drawing/2014/main" id="{00000000-0008-0000-0000-00009E010000}"/>
              </a:ext>
            </a:extLst>
          </xdr:cNvPr>
          <xdr:cNvGrpSpPr/>
        </xdr:nvGrpSpPr>
        <xdr:grpSpPr>
          <a:xfrm>
            <a:off x="4838000" y="3276763"/>
            <a:ext cx="1016001" cy="1006475"/>
            <a:chOff x="4641150" y="3056100"/>
            <a:chExt cx="1409700" cy="1447800"/>
          </a:xfrm>
        </xdr:grpSpPr>
        <xdr:sp macro="" textlink="">
          <xdr:nvSpPr>
            <xdr:cNvPr id="415" name="Shape 4">
              <a:extLst>
                <a:ext uri="{FF2B5EF4-FFF2-40B4-BE49-F238E27FC236}">
                  <a16:creationId xmlns:a16="http://schemas.microsoft.com/office/drawing/2014/main" id="{00000000-0008-0000-0000-00009F010000}"/>
                </a:ext>
              </a:extLst>
            </xdr:cNvPr>
            <xdr:cNvSpPr/>
          </xdr:nvSpPr>
          <xdr:spPr>
            <a:xfrm>
              <a:off x="4641150" y="3056100"/>
              <a:ext cx="1409700" cy="14478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16" name="Shape 361">
              <a:extLst>
                <a:ext uri="{FF2B5EF4-FFF2-40B4-BE49-F238E27FC236}">
                  <a16:creationId xmlns:a16="http://schemas.microsoft.com/office/drawing/2014/main" id="{00000000-0008-0000-0000-0000A0010000}"/>
                </a:ext>
              </a:extLst>
            </xdr:cNvPr>
            <xdr:cNvGrpSpPr/>
          </xdr:nvGrpSpPr>
          <xdr:grpSpPr>
            <a:xfrm>
              <a:off x="4641150" y="3056100"/>
              <a:ext cx="1409700" cy="1447800"/>
              <a:chOff x="4641150" y="3056100"/>
              <a:chExt cx="1409700" cy="1447800"/>
            </a:xfrm>
          </xdr:grpSpPr>
          <xdr:sp macro="" textlink="">
            <xdr:nvSpPr>
              <xdr:cNvPr id="417" name="Shape 362">
                <a:extLst>
                  <a:ext uri="{FF2B5EF4-FFF2-40B4-BE49-F238E27FC236}">
                    <a16:creationId xmlns:a16="http://schemas.microsoft.com/office/drawing/2014/main" id="{00000000-0008-0000-0000-0000A1010000}"/>
                  </a:ext>
                </a:extLst>
              </xdr:cNvPr>
              <xdr:cNvSpPr/>
            </xdr:nvSpPr>
            <xdr:spPr>
              <a:xfrm>
                <a:off x="4641150" y="3056100"/>
                <a:ext cx="1409700" cy="144780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18" name="Shape 363">
                <a:extLst>
                  <a:ext uri="{FF2B5EF4-FFF2-40B4-BE49-F238E27FC236}">
                    <a16:creationId xmlns:a16="http://schemas.microsoft.com/office/drawing/2014/main" id="{00000000-0008-0000-0000-0000A2010000}"/>
                  </a:ext>
                </a:extLst>
              </xdr:cNvPr>
              <xdr:cNvGrpSpPr/>
            </xdr:nvGrpSpPr>
            <xdr:grpSpPr>
              <a:xfrm>
                <a:off x="4641150" y="3056100"/>
                <a:ext cx="1409700" cy="1447800"/>
                <a:chOff x="4641150" y="3056100"/>
                <a:chExt cx="1409700" cy="1447800"/>
              </a:xfrm>
            </xdr:grpSpPr>
            <xdr:sp macro="" textlink="">
              <xdr:nvSpPr>
                <xdr:cNvPr id="419" name="Shape 364">
                  <a:extLst>
                    <a:ext uri="{FF2B5EF4-FFF2-40B4-BE49-F238E27FC236}">
                      <a16:creationId xmlns:a16="http://schemas.microsoft.com/office/drawing/2014/main" id="{00000000-0008-0000-0000-0000A3010000}"/>
                    </a:ext>
                  </a:extLst>
                </xdr:cNvPr>
                <xdr:cNvSpPr/>
              </xdr:nvSpPr>
              <xdr:spPr>
                <a:xfrm>
                  <a:off x="4641150" y="3056100"/>
                  <a:ext cx="1409700" cy="144780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420" name="Shape 365">
                  <a:extLst>
                    <a:ext uri="{FF2B5EF4-FFF2-40B4-BE49-F238E27FC236}">
                      <a16:creationId xmlns:a16="http://schemas.microsoft.com/office/drawing/2014/main" id="{00000000-0008-0000-0000-0000A4010000}"/>
                    </a:ext>
                  </a:extLst>
                </xdr:cNvPr>
                <xdr:cNvGrpSpPr/>
              </xdr:nvGrpSpPr>
              <xdr:grpSpPr>
                <a:xfrm>
                  <a:off x="4641150" y="3056100"/>
                  <a:ext cx="1409700" cy="1447800"/>
                  <a:chOff x="4641150" y="3056100"/>
                  <a:chExt cx="1409700" cy="1447800"/>
                </a:xfrm>
              </xdr:grpSpPr>
              <xdr:sp macro="" textlink="">
                <xdr:nvSpPr>
                  <xdr:cNvPr id="421" name="Shape 366">
                    <a:extLst>
                      <a:ext uri="{FF2B5EF4-FFF2-40B4-BE49-F238E27FC236}">
                        <a16:creationId xmlns:a16="http://schemas.microsoft.com/office/drawing/2014/main" id="{00000000-0008-0000-0000-0000A5010000}"/>
                      </a:ext>
                    </a:extLst>
                  </xdr:cNvPr>
                  <xdr:cNvSpPr/>
                </xdr:nvSpPr>
                <xdr:spPr>
                  <a:xfrm>
                    <a:off x="4641150" y="3056100"/>
                    <a:ext cx="1409700" cy="14478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422" name="Shape 367">
                    <a:extLst>
                      <a:ext uri="{FF2B5EF4-FFF2-40B4-BE49-F238E27FC236}">
                        <a16:creationId xmlns:a16="http://schemas.microsoft.com/office/drawing/2014/main" id="{00000000-0008-0000-0000-0000A6010000}"/>
                      </a:ext>
                    </a:extLst>
                  </xdr:cNvPr>
                  <xdr:cNvGrpSpPr/>
                </xdr:nvGrpSpPr>
                <xdr:grpSpPr>
                  <a:xfrm>
                    <a:off x="4641150" y="3056100"/>
                    <a:ext cx="1409700" cy="1447800"/>
                    <a:chOff x="4641150" y="3079913"/>
                    <a:chExt cx="1409700" cy="1400175"/>
                  </a:xfrm>
                </xdr:grpSpPr>
                <xdr:sp macro="" textlink="">
                  <xdr:nvSpPr>
                    <xdr:cNvPr id="423" name="Shape 368">
                      <a:extLst>
                        <a:ext uri="{FF2B5EF4-FFF2-40B4-BE49-F238E27FC236}">
                          <a16:creationId xmlns:a16="http://schemas.microsoft.com/office/drawing/2014/main" id="{00000000-0008-0000-0000-0000A7010000}"/>
                        </a:ext>
                      </a:extLst>
                    </xdr:cNvPr>
                    <xdr:cNvSpPr/>
                  </xdr:nvSpPr>
                  <xdr:spPr>
                    <a:xfrm>
                      <a:off x="4641150" y="3079913"/>
                      <a:ext cx="1409700" cy="140017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424" name="Shape 369">
                      <a:extLst>
                        <a:ext uri="{FF2B5EF4-FFF2-40B4-BE49-F238E27FC236}">
                          <a16:creationId xmlns:a16="http://schemas.microsoft.com/office/drawing/2014/main" id="{00000000-0008-0000-0000-0000A8010000}"/>
                        </a:ext>
                      </a:extLst>
                    </xdr:cNvPr>
                    <xdr:cNvGrpSpPr/>
                  </xdr:nvGrpSpPr>
                  <xdr:grpSpPr>
                    <a:xfrm>
                      <a:off x="4641150" y="3079913"/>
                      <a:ext cx="1409700" cy="1400175"/>
                      <a:chOff x="11247783" y="431192608"/>
                      <a:chExt cx="1432891" cy="1408044"/>
                    </a:xfrm>
                  </xdr:grpSpPr>
                  <xdr:sp macro="" textlink="">
                    <xdr:nvSpPr>
                      <xdr:cNvPr id="425" name="Shape 370">
                        <a:extLst>
                          <a:ext uri="{FF2B5EF4-FFF2-40B4-BE49-F238E27FC236}">
                            <a16:creationId xmlns:a16="http://schemas.microsoft.com/office/drawing/2014/main" id="{00000000-0008-0000-0000-0000A9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247783" y="431192608"/>
                        <a:ext cx="1432875" cy="14080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426" name="Shape 371">
                        <a:extLst>
                          <a:ext uri="{FF2B5EF4-FFF2-40B4-BE49-F238E27FC236}">
                            <a16:creationId xmlns:a16="http://schemas.microsoft.com/office/drawing/2014/main" id="{00000000-0008-0000-0000-0000AA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50">
                        <a:alphaModFix/>
                      </a:blip>
                      <a:srcRect l="5816" t="21129" r="4931" b="17675"/>
                      <a:stretch/>
                    </xdr:blipFill>
                    <xdr:spPr>
                      <a:xfrm>
                        <a:off x="11566664" y="431780673"/>
                        <a:ext cx="1114010" cy="819979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427" name="Shape 372">
                        <a:extLst>
                          <a:ext uri="{FF2B5EF4-FFF2-40B4-BE49-F238E27FC236}">
                            <a16:creationId xmlns:a16="http://schemas.microsoft.com/office/drawing/2014/main" id="{00000000-0008-0000-0000-0000AB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50">
                        <a:alphaModFix/>
                      </a:blip>
                      <a:srcRect l="5816" t="21129" r="4931" b="17675"/>
                      <a:stretch/>
                    </xdr:blipFill>
                    <xdr:spPr>
                      <a:xfrm>
                        <a:off x="11247783" y="431192608"/>
                        <a:ext cx="1114010" cy="819979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314325</xdr:colOff>
      <xdr:row>952</xdr:row>
      <xdr:rowOff>152400</xdr:rowOff>
    </xdr:from>
    <xdr:ext cx="762000" cy="752475"/>
    <xdr:grpSp>
      <xdr:nvGrpSpPr>
        <xdr:cNvPr id="428" name="Shape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GrpSpPr/>
      </xdr:nvGrpSpPr>
      <xdr:grpSpPr>
        <a:xfrm>
          <a:off x="10616876" y="300489257"/>
          <a:ext cx="762000" cy="752475"/>
          <a:chOff x="4961190" y="3403763"/>
          <a:chExt cx="769620" cy="752475"/>
        </a:xfrm>
      </xdr:grpSpPr>
      <xdr:grpSp>
        <xdr:nvGrpSpPr>
          <xdr:cNvPr id="429" name="Shape 373">
            <a:extLst>
              <a:ext uri="{FF2B5EF4-FFF2-40B4-BE49-F238E27FC236}">
                <a16:creationId xmlns:a16="http://schemas.microsoft.com/office/drawing/2014/main" id="{00000000-0008-0000-0000-0000AD010000}"/>
              </a:ext>
            </a:extLst>
          </xdr:cNvPr>
          <xdr:cNvGrpSpPr/>
        </xdr:nvGrpSpPr>
        <xdr:grpSpPr>
          <a:xfrm>
            <a:off x="4961190" y="3403763"/>
            <a:ext cx="769620" cy="752475"/>
            <a:chOff x="4712588" y="3327563"/>
            <a:chExt cx="1266825" cy="904875"/>
          </a:xfrm>
        </xdr:grpSpPr>
        <xdr:sp macro="" textlink="">
          <xdr:nvSpPr>
            <xdr:cNvPr id="430" name="Shape 4">
              <a:extLst>
                <a:ext uri="{FF2B5EF4-FFF2-40B4-BE49-F238E27FC236}">
                  <a16:creationId xmlns:a16="http://schemas.microsoft.com/office/drawing/2014/main" id="{00000000-0008-0000-0000-0000AE010000}"/>
                </a:ext>
              </a:extLst>
            </xdr:cNvPr>
            <xdr:cNvSpPr/>
          </xdr:nvSpPr>
          <xdr:spPr>
            <a:xfrm>
              <a:off x="4712588" y="3327563"/>
              <a:ext cx="1266825" cy="9048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31" name="Shape 374">
              <a:extLst>
                <a:ext uri="{FF2B5EF4-FFF2-40B4-BE49-F238E27FC236}">
                  <a16:creationId xmlns:a16="http://schemas.microsoft.com/office/drawing/2014/main" id="{00000000-0008-0000-0000-0000AF010000}"/>
                </a:ext>
              </a:extLst>
            </xdr:cNvPr>
            <xdr:cNvGrpSpPr/>
          </xdr:nvGrpSpPr>
          <xdr:grpSpPr>
            <a:xfrm>
              <a:off x="4712588" y="3327563"/>
              <a:ext cx="1266825" cy="904875"/>
              <a:chOff x="4712588" y="3327563"/>
              <a:chExt cx="1266825" cy="904875"/>
            </a:xfrm>
          </xdr:grpSpPr>
          <xdr:sp macro="" textlink="">
            <xdr:nvSpPr>
              <xdr:cNvPr id="432" name="Shape 375">
                <a:extLst>
                  <a:ext uri="{FF2B5EF4-FFF2-40B4-BE49-F238E27FC236}">
                    <a16:creationId xmlns:a16="http://schemas.microsoft.com/office/drawing/2014/main" id="{00000000-0008-0000-0000-0000B0010000}"/>
                  </a:ext>
                </a:extLst>
              </xdr:cNvPr>
              <xdr:cNvSpPr/>
            </xdr:nvSpPr>
            <xdr:spPr>
              <a:xfrm>
                <a:off x="4712588" y="3327563"/>
                <a:ext cx="1266825" cy="904875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33" name="Shape 376">
                <a:extLst>
                  <a:ext uri="{FF2B5EF4-FFF2-40B4-BE49-F238E27FC236}">
                    <a16:creationId xmlns:a16="http://schemas.microsoft.com/office/drawing/2014/main" id="{00000000-0008-0000-0000-0000B1010000}"/>
                  </a:ext>
                </a:extLst>
              </xdr:cNvPr>
              <xdr:cNvGrpSpPr/>
            </xdr:nvGrpSpPr>
            <xdr:grpSpPr>
              <a:xfrm>
                <a:off x="4712588" y="3327563"/>
                <a:ext cx="1266825" cy="904875"/>
                <a:chOff x="4712588" y="3327563"/>
                <a:chExt cx="1266825" cy="904875"/>
              </a:xfrm>
            </xdr:grpSpPr>
            <xdr:sp macro="" textlink="">
              <xdr:nvSpPr>
                <xdr:cNvPr id="434" name="Shape 377">
                  <a:extLst>
                    <a:ext uri="{FF2B5EF4-FFF2-40B4-BE49-F238E27FC236}">
                      <a16:creationId xmlns:a16="http://schemas.microsoft.com/office/drawing/2014/main" id="{00000000-0008-0000-0000-0000B2010000}"/>
                    </a:ext>
                  </a:extLst>
                </xdr:cNvPr>
                <xdr:cNvSpPr/>
              </xdr:nvSpPr>
              <xdr:spPr>
                <a:xfrm>
                  <a:off x="4712588" y="3327563"/>
                  <a:ext cx="1266825" cy="9048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435" name="Shape 378">
                  <a:extLst>
                    <a:ext uri="{FF2B5EF4-FFF2-40B4-BE49-F238E27FC236}">
                      <a16:creationId xmlns:a16="http://schemas.microsoft.com/office/drawing/2014/main" id="{00000000-0008-0000-0000-0000B3010000}"/>
                    </a:ext>
                  </a:extLst>
                </xdr:cNvPr>
                <xdr:cNvGrpSpPr/>
              </xdr:nvGrpSpPr>
              <xdr:grpSpPr>
                <a:xfrm>
                  <a:off x="4712588" y="3327563"/>
                  <a:ext cx="1266825" cy="904875"/>
                  <a:chOff x="4712588" y="3327563"/>
                  <a:chExt cx="1266825" cy="904875"/>
                </a:xfrm>
              </xdr:grpSpPr>
              <xdr:sp macro="" textlink="">
                <xdr:nvSpPr>
                  <xdr:cNvPr id="436" name="Shape 379">
                    <a:extLst>
                      <a:ext uri="{FF2B5EF4-FFF2-40B4-BE49-F238E27FC236}">
                        <a16:creationId xmlns:a16="http://schemas.microsoft.com/office/drawing/2014/main" id="{00000000-0008-0000-0000-0000B4010000}"/>
                      </a:ext>
                    </a:extLst>
                  </xdr:cNvPr>
                  <xdr:cNvSpPr/>
                </xdr:nvSpPr>
                <xdr:spPr>
                  <a:xfrm>
                    <a:off x="4712588" y="3327563"/>
                    <a:ext cx="1266825" cy="904875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437" name="Shape 380">
                    <a:extLst>
                      <a:ext uri="{FF2B5EF4-FFF2-40B4-BE49-F238E27FC236}">
                        <a16:creationId xmlns:a16="http://schemas.microsoft.com/office/drawing/2014/main" id="{00000000-0008-0000-0000-0000B5010000}"/>
                      </a:ext>
                    </a:extLst>
                  </xdr:cNvPr>
                  <xdr:cNvGrpSpPr/>
                </xdr:nvGrpSpPr>
                <xdr:grpSpPr>
                  <a:xfrm>
                    <a:off x="4712588" y="3327563"/>
                    <a:ext cx="1266825" cy="904875"/>
                    <a:chOff x="4712588" y="3094200"/>
                    <a:chExt cx="1266825" cy="1371600"/>
                  </a:xfrm>
                </xdr:grpSpPr>
                <xdr:sp macro="" textlink="">
                  <xdr:nvSpPr>
                    <xdr:cNvPr id="438" name="Shape 381">
                      <a:extLst>
                        <a:ext uri="{FF2B5EF4-FFF2-40B4-BE49-F238E27FC236}">
                          <a16:creationId xmlns:a16="http://schemas.microsoft.com/office/drawing/2014/main" id="{00000000-0008-0000-0000-0000B6010000}"/>
                        </a:ext>
                      </a:extLst>
                    </xdr:cNvPr>
                    <xdr:cNvSpPr/>
                  </xdr:nvSpPr>
                  <xdr:spPr>
                    <a:xfrm>
                      <a:off x="4712588" y="3094200"/>
                      <a:ext cx="1266825" cy="1371600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439" name="Shape 382">
                      <a:extLst>
                        <a:ext uri="{FF2B5EF4-FFF2-40B4-BE49-F238E27FC236}">
                          <a16:creationId xmlns:a16="http://schemas.microsoft.com/office/drawing/2014/main" id="{00000000-0008-0000-0000-0000B7010000}"/>
                        </a:ext>
                      </a:extLst>
                    </xdr:cNvPr>
                    <xdr:cNvGrpSpPr/>
                  </xdr:nvGrpSpPr>
                  <xdr:grpSpPr>
                    <a:xfrm>
                      <a:off x="4712588" y="3094200"/>
                      <a:ext cx="1266825" cy="1371600"/>
                      <a:chOff x="11406592" y="426355564"/>
                      <a:chExt cx="1212991" cy="1474306"/>
                    </a:xfrm>
                  </xdr:grpSpPr>
                  <xdr:sp macro="" textlink="">
                    <xdr:nvSpPr>
                      <xdr:cNvPr id="440" name="Shape 383">
                        <a:extLst>
                          <a:ext uri="{FF2B5EF4-FFF2-40B4-BE49-F238E27FC236}">
                            <a16:creationId xmlns:a16="http://schemas.microsoft.com/office/drawing/2014/main" id="{00000000-0008-0000-0000-0000B8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406592" y="426355564"/>
                        <a:ext cx="1212975" cy="147430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441" name="Shape 384">
                        <a:extLst>
                          <a:ext uri="{FF2B5EF4-FFF2-40B4-BE49-F238E27FC236}">
                            <a16:creationId xmlns:a16="http://schemas.microsoft.com/office/drawing/2014/main" id="{00000000-0008-0000-0000-0000B9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51">
                        <a:alphaModFix/>
                      </a:blip>
                      <a:srcRect l="24667" t="1409" r="26768" b="3744"/>
                      <a:stretch/>
                    </xdr:blipFill>
                    <xdr:spPr>
                      <a:xfrm>
                        <a:off x="12034630" y="426372130"/>
                        <a:ext cx="584953" cy="145774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442" name="Shape 385">
                        <a:extLst>
                          <a:ext uri="{FF2B5EF4-FFF2-40B4-BE49-F238E27FC236}">
                            <a16:creationId xmlns:a16="http://schemas.microsoft.com/office/drawing/2014/main" id="{00000000-0008-0000-0000-0000BA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52">
                        <a:alphaModFix/>
                      </a:blip>
                      <a:srcRect l="25343" t="2395" r="24841" b="3114"/>
                      <a:stretch/>
                    </xdr:blipFill>
                    <xdr:spPr>
                      <a:xfrm>
                        <a:off x="11406592" y="426355564"/>
                        <a:ext cx="603190" cy="1460354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266700</xdr:colOff>
      <xdr:row>935</xdr:row>
      <xdr:rowOff>60960</xdr:rowOff>
    </xdr:from>
    <xdr:ext cx="981075" cy="1000125"/>
    <xdr:grpSp>
      <xdr:nvGrpSpPr>
        <xdr:cNvPr id="443" name="Shape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GrpSpPr/>
      </xdr:nvGrpSpPr>
      <xdr:grpSpPr>
        <a:xfrm>
          <a:off x="10569251" y="296564491"/>
          <a:ext cx="981075" cy="1000125"/>
          <a:chOff x="4855463" y="3278985"/>
          <a:chExt cx="981075" cy="1002030"/>
        </a:xfrm>
      </xdr:grpSpPr>
      <xdr:grpSp>
        <xdr:nvGrpSpPr>
          <xdr:cNvPr id="444" name="Shape 386">
            <a:extLst>
              <a:ext uri="{FF2B5EF4-FFF2-40B4-BE49-F238E27FC236}">
                <a16:creationId xmlns:a16="http://schemas.microsoft.com/office/drawing/2014/main" id="{00000000-0008-0000-0000-0000BC010000}"/>
              </a:ext>
            </a:extLst>
          </xdr:cNvPr>
          <xdr:cNvGrpSpPr/>
        </xdr:nvGrpSpPr>
        <xdr:grpSpPr>
          <a:xfrm>
            <a:off x="4855463" y="3278985"/>
            <a:ext cx="981075" cy="1002030"/>
            <a:chOff x="4745925" y="3122775"/>
            <a:chExt cx="1200150" cy="1314450"/>
          </a:xfrm>
        </xdr:grpSpPr>
        <xdr:sp macro="" textlink="">
          <xdr:nvSpPr>
            <xdr:cNvPr id="445" name="Shape 4">
              <a:extLst>
                <a:ext uri="{FF2B5EF4-FFF2-40B4-BE49-F238E27FC236}">
                  <a16:creationId xmlns:a16="http://schemas.microsoft.com/office/drawing/2014/main" id="{00000000-0008-0000-0000-0000BD010000}"/>
                </a:ext>
              </a:extLst>
            </xdr:cNvPr>
            <xdr:cNvSpPr/>
          </xdr:nvSpPr>
          <xdr:spPr>
            <a:xfrm>
              <a:off x="4745925" y="3122775"/>
              <a:ext cx="1200150" cy="13144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446" name="Shape 387">
              <a:extLst>
                <a:ext uri="{FF2B5EF4-FFF2-40B4-BE49-F238E27FC236}">
                  <a16:creationId xmlns:a16="http://schemas.microsoft.com/office/drawing/2014/main" id="{00000000-0008-0000-0000-0000BE010000}"/>
                </a:ext>
              </a:extLst>
            </xdr:cNvPr>
            <xdr:cNvGrpSpPr/>
          </xdr:nvGrpSpPr>
          <xdr:grpSpPr>
            <a:xfrm>
              <a:off x="4745925" y="3122775"/>
              <a:ext cx="1200150" cy="1314450"/>
              <a:chOff x="4745925" y="3122775"/>
              <a:chExt cx="1200150" cy="1314450"/>
            </a:xfrm>
          </xdr:grpSpPr>
          <xdr:sp macro="" textlink="">
            <xdr:nvSpPr>
              <xdr:cNvPr id="447" name="Shape 388">
                <a:extLst>
                  <a:ext uri="{FF2B5EF4-FFF2-40B4-BE49-F238E27FC236}">
                    <a16:creationId xmlns:a16="http://schemas.microsoft.com/office/drawing/2014/main" id="{00000000-0008-0000-0000-0000BF010000}"/>
                  </a:ext>
                </a:extLst>
              </xdr:cNvPr>
              <xdr:cNvSpPr/>
            </xdr:nvSpPr>
            <xdr:spPr>
              <a:xfrm>
                <a:off x="4745925" y="3122775"/>
                <a:ext cx="1200150" cy="13144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448" name="Shape 389">
                <a:extLst>
                  <a:ext uri="{FF2B5EF4-FFF2-40B4-BE49-F238E27FC236}">
                    <a16:creationId xmlns:a16="http://schemas.microsoft.com/office/drawing/2014/main" id="{00000000-0008-0000-0000-0000C0010000}"/>
                  </a:ext>
                </a:extLst>
              </xdr:cNvPr>
              <xdr:cNvGrpSpPr/>
            </xdr:nvGrpSpPr>
            <xdr:grpSpPr>
              <a:xfrm>
                <a:off x="4745925" y="3122775"/>
                <a:ext cx="1200150" cy="1314450"/>
                <a:chOff x="4745925" y="3122775"/>
                <a:chExt cx="1200150" cy="1314450"/>
              </a:xfrm>
            </xdr:grpSpPr>
            <xdr:sp macro="" textlink="">
              <xdr:nvSpPr>
                <xdr:cNvPr id="449" name="Shape 390">
                  <a:extLst>
                    <a:ext uri="{FF2B5EF4-FFF2-40B4-BE49-F238E27FC236}">
                      <a16:creationId xmlns:a16="http://schemas.microsoft.com/office/drawing/2014/main" id="{00000000-0008-0000-0000-0000C1010000}"/>
                    </a:ext>
                  </a:extLst>
                </xdr:cNvPr>
                <xdr:cNvSpPr/>
              </xdr:nvSpPr>
              <xdr:spPr>
                <a:xfrm>
                  <a:off x="4745925" y="3122775"/>
                  <a:ext cx="1200150" cy="13144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450" name="Shape 391">
                  <a:extLst>
                    <a:ext uri="{FF2B5EF4-FFF2-40B4-BE49-F238E27FC236}">
                      <a16:creationId xmlns:a16="http://schemas.microsoft.com/office/drawing/2014/main" id="{00000000-0008-0000-0000-0000C2010000}"/>
                    </a:ext>
                  </a:extLst>
                </xdr:cNvPr>
                <xdr:cNvGrpSpPr/>
              </xdr:nvGrpSpPr>
              <xdr:grpSpPr>
                <a:xfrm>
                  <a:off x="4745925" y="3122775"/>
                  <a:ext cx="1200150" cy="1314450"/>
                  <a:chOff x="4745925" y="3122775"/>
                  <a:chExt cx="1200150" cy="1314450"/>
                </a:xfrm>
              </xdr:grpSpPr>
              <xdr:sp macro="" textlink="">
                <xdr:nvSpPr>
                  <xdr:cNvPr id="451" name="Shape 392">
                    <a:extLst>
                      <a:ext uri="{FF2B5EF4-FFF2-40B4-BE49-F238E27FC236}">
                        <a16:creationId xmlns:a16="http://schemas.microsoft.com/office/drawing/2014/main" id="{00000000-0008-0000-0000-0000C3010000}"/>
                      </a:ext>
                    </a:extLst>
                  </xdr:cNvPr>
                  <xdr:cNvSpPr/>
                </xdr:nvSpPr>
                <xdr:spPr>
                  <a:xfrm>
                    <a:off x="4745925" y="3122775"/>
                    <a:ext cx="1200150" cy="131445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grpSp>
                <xdr:nvGrpSpPr>
                  <xdr:cNvPr id="452" name="Shape 393">
                    <a:extLst>
                      <a:ext uri="{FF2B5EF4-FFF2-40B4-BE49-F238E27FC236}">
                        <a16:creationId xmlns:a16="http://schemas.microsoft.com/office/drawing/2014/main" id="{00000000-0008-0000-0000-0000C4010000}"/>
                      </a:ext>
                    </a:extLst>
                  </xdr:cNvPr>
                  <xdr:cNvGrpSpPr/>
                </xdr:nvGrpSpPr>
                <xdr:grpSpPr>
                  <a:xfrm>
                    <a:off x="4745925" y="3122775"/>
                    <a:ext cx="1200150" cy="1314450"/>
                    <a:chOff x="4745925" y="3146588"/>
                    <a:chExt cx="1200150" cy="1266825"/>
                  </a:xfrm>
                </xdr:grpSpPr>
                <xdr:sp macro="" textlink="">
                  <xdr:nvSpPr>
                    <xdr:cNvPr id="453" name="Shape 394">
                      <a:extLst>
                        <a:ext uri="{FF2B5EF4-FFF2-40B4-BE49-F238E27FC236}">
                          <a16:creationId xmlns:a16="http://schemas.microsoft.com/office/drawing/2014/main" id="{00000000-0008-0000-0000-0000C5010000}"/>
                        </a:ext>
                      </a:extLst>
                    </xdr:cNvPr>
                    <xdr:cNvSpPr/>
                  </xdr:nvSpPr>
                  <xdr:spPr>
                    <a:xfrm>
                      <a:off x="4745925" y="3146588"/>
                      <a:ext cx="1200150" cy="1266825"/>
                    </a:xfrm>
                    <a:prstGeom prst="rect">
                      <a:avLst/>
                    </a:prstGeom>
                    <a:noFill/>
                    <a:ln>
                      <a:noFill/>
                    </a:ln>
                  </xdr:spPr>
                  <xdr:txBody>
                    <a:bodyPr spcFirstLastPara="1" wrap="square" lIns="91425" tIns="91425" rIns="91425" bIns="91425" anchor="ctr" anchorCtr="0">
                      <a:noAutofit/>
                    </a:bodyPr>
                    <a:lstStyle/>
                    <a:p>
                      <a:pPr marL="0" lvl="0" indent="0" algn="l" rtl="0">
                        <a:spcBef>
                          <a:spcPts val="0"/>
                        </a:spcBef>
                        <a:spcAft>
                          <a:spcPts val="0"/>
                        </a:spcAft>
                        <a:buSzPts val="1400"/>
                        <a:buFont typeface="Arial"/>
                        <a:buNone/>
                      </a:pPr>
                      <a:endParaRPr sz="1400"/>
                    </a:p>
                  </xdr:txBody>
                </xdr:sp>
                <xdr:grpSp>
                  <xdr:nvGrpSpPr>
                    <xdr:cNvPr id="454" name="Shape 395">
                      <a:extLst>
                        <a:ext uri="{FF2B5EF4-FFF2-40B4-BE49-F238E27FC236}">
                          <a16:creationId xmlns:a16="http://schemas.microsoft.com/office/drawing/2014/main" id="{00000000-0008-0000-0000-0000C6010000}"/>
                        </a:ext>
                      </a:extLst>
                    </xdr:cNvPr>
                    <xdr:cNvGrpSpPr/>
                  </xdr:nvGrpSpPr>
                  <xdr:grpSpPr>
                    <a:xfrm>
                      <a:off x="4745925" y="3146588"/>
                      <a:ext cx="1200150" cy="1266825"/>
                      <a:chOff x="11434238" y="420880761"/>
                      <a:chExt cx="1221587" cy="1267240"/>
                    </a:xfrm>
                  </xdr:grpSpPr>
                  <xdr:sp macro="" textlink="">
                    <xdr:nvSpPr>
                      <xdr:cNvPr id="455" name="Shape 396">
                        <a:extLst>
                          <a:ext uri="{FF2B5EF4-FFF2-40B4-BE49-F238E27FC236}">
                            <a16:creationId xmlns:a16="http://schemas.microsoft.com/office/drawing/2014/main" id="{00000000-0008-0000-0000-0000C7010000}"/>
                          </a:ext>
                        </a:extLst>
                      </xdr:cNvPr>
                      <xdr:cNvSpPr/>
                    </xdr:nvSpPr>
                    <xdr:spPr>
                      <a:xfrm>
                        <a:off x="11434238" y="420880761"/>
                        <a:ext cx="1221575" cy="1267225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  <xdr:txBody>
                      <a:bodyPr spcFirstLastPara="1" wrap="square" lIns="91425" tIns="91425" rIns="91425" bIns="91425" anchor="ctr" anchorCtr="0">
                        <a:noAutofit/>
                      </a:bodyPr>
                      <a:lstStyle/>
                      <a:p>
                        <a:pPr marL="0" lvl="0" indent="0" algn="l" rtl="0">
                          <a:spcBef>
                            <a:spcPts val="0"/>
                          </a:spcBef>
                          <a:spcAft>
                            <a:spcPts val="0"/>
                          </a:spcAft>
                          <a:buSzPts val="1400"/>
                          <a:buFont typeface="Arial"/>
                          <a:buNone/>
                        </a:pPr>
                        <a:endParaRPr sz="1400"/>
                      </a:p>
                    </xdr:txBody>
                  </xdr:sp>
                  <xdr:pic>
                    <xdr:nvPicPr>
                      <xdr:cNvPr id="456" name="Shape 397">
                        <a:extLst>
                          <a:ext uri="{FF2B5EF4-FFF2-40B4-BE49-F238E27FC236}">
                            <a16:creationId xmlns:a16="http://schemas.microsoft.com/office/drawing/2014/main" id="{00000000-0008-0000-0000-0000C8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53">
                        <a:alphaModFix/>
                      </a:blip>
                      <a:srcRect l="5983" t="3824" r="8818" b="3824"/>
                      <a:stretch/>
                    </xdr:blipFill>
                    <xdr:spPr>
                      <a:xfrm>
                        <a:off x="12125739" y="420960028"/>
                        <a:ext cx="530086" cy="1163124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  <xdr:pic>
                    <xdr:nvPicPr>
                      <xdr:cNvPr id="457" name="Shape 398">
                        <a:extLst>
                          <a:ext uri="{FF2B5EF4-FFF2-40B4-BE49-F238E27FC236}">
                            <a16:creationId xmlns:a16="http://schemas.microsoft.com/office/drawing/2014/main" id="{00000000-0008-0000-0000-0000C9010000}"/>
                          </a:ext>
                        </a:extLst>
                      </xdr:cNvPr>
                      <xdr:cNvPicPr preferRelativeResize="0"/>
                    </xdr:nvPicPr>
                    <xdr:blipFill rotWithShape="1">
                      <a:blip xmlns:r="http://schemas.openxmlformats.org/officeDocument/2006/relationships" r:embed="rId54">
                        <a:alphaModFix/>
                      </a:blip>
                      <a:srcRect/>
                      <a:stretch/>
                    </xdr:blipFill>
                    <xdr:spPr>
                      <a:xfrm>
                        <a:off x="11434238" y="420880761"/>
                        <a:ext cx="755275" cy="1267240"/>
                      </a:xfrm>
                      <a:prstGeom prst="rect">
                        <a:avLst/>
                      </a:prstGeom>
                      <a:noFill/>
                      <a:ln>
                        <a:noFill/>
                      </a:ln>
                    </xdr:spPr>
                  </xdr:pic>
                </xdr:grpSp>
              </xdr:grpSp>
            </xdr:grpSp>
          </xdr:grpSp>
        </xdr:grpSp>
      </xdr:grpSp>
    </xdr:grpSp>
    <xdr:clientData fLocksWithSheet="0"/>
  </xdr:oneCellAnchor>
  <xdr:oneCellAnchor>
    <xdr:from>
      <xdr:col>9</xdr:col>
      <xdr:colOff>314325</xdr:colOff>
      <xdr:row>893</xdr:row>
      <xdr:rowOff>53340</xdr:rowOff>
    </xdr:from>
    <xdr:ext cx="866775" cy="830580"/>
    <xdr:pic>
      <xdr:nvPicPr>
        <xdr:cNvPr id="473" name="image39.png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55" cstate="print"/>
        <a:stretch>
          <a:fillRect/>
        </a:stretch>
      </xdr:blipFill>
      <xdr:spPr>
        <a:xfrm>
          <a:off x="10601325" y="292394640"/>
          <a:ext cx="866775" cy="8305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207645</xdr:colOff>
      <xdr:row>1073</xdr:row>
      <xdr:rowOff>384810</xdr:rowOff>
    </xdr:from>
    <xdr:ext cx="981075" cy="651510"/>
    <xdr:pic>
      <xdr:nvPicPr>
        <xdr:cNvPr id="474" name="image21.png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10494645" y="339451950"/>
          <a:ext cx="981075" cy="65151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412589</xdr:colOff>
      <xdr:row>72</xdr:row>
      <xdr:rowOff>51772</xdr:rowOff>
    </xdr:from>
    <xdr:ext cx="638175" cy="561975"/>
    <xdr:pic>
      <xdr:nvPicPr>
        <xdr:cNvPr id="475" name="image29.jpg" title="Imagen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57" cstate="print"/>
        <a:stretch>
          <a:fillRect/>
        </a:stretch>
      </xdr:blipFill>
      <xdr:spPr>
        <a:xfrm>
          <a:off x="10699589" y="27390466"/>
          <a:ext cx="638175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74</xdr:row>
      <xdr:rowOff>400050</xdr:rowOff>
    </xdr:from>
    <xdr:ext cx="1076325" cy="1038225"/>
    <xdr:pic>
      <xdr:nvPicPr>
        <xdr:cNvPr id="476" name="image25.png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600075</xdr:colOff>
      <xdr:row>26</xdr:row>
      <xdr:rowOff>28575</xdr:rowOff>
    </xdr:from>
    <xdr:ext cx="304800" cy="809625"/>
    <xdr:pic>
      <xdr:nvPicPr>
        <xdr:cNvPr id="477" name="image1.png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5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9</xdr:col>
      <xdr:colOff>358140</xdr:colOff>
      <xdr:row>21</xdr:row>
      <xdr:rowOff>19050</xdr:rowOff>
    </xdr:from>
    <xdr:to>
      <xdr:col>9</xdr:col>
      <xdr:colOff>1043940</xdr:colOff>
      <xdr:row>23</xdr:row>
      <xdr:rowOff>297180</xdr:rowOff>
    </xdr:to>
    <xdr:pic>
      <xdr:nvPicPr>
        <xdr:cNvPr id="478" name="image14.png" title="Imagen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10965180" y="6328410"/>
          <a:ext cx="685800" cy="8953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662941</xdr:colOff>
      <xdr:row>24</xdr:row>
      <xdr:rowOff>525781</xdr:rowOff>
    </xdr:from>
    <xdr:to>
      <xdr:col>9</xdr:col>
      <xdr:colOff>1303021</xdr:colOff>
      <xdr:row>25</xdr:row>
      <xdr:rowOff>373381</xdr:rowOff>
    </xdr:to>
    <xdr:pic>
      <xdr:nvPicPr>
        <xdr:cNvPr id="479" name="image8.png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61" cstate="print"/>
        <a:stretch>
          <a:fillRect/>
        </a:stretch>
      </xdr:blipFill>
      <xdr:spPr>
        <a:xfrm>
          <a:off x="10949941" y="7856221"/>
          <a:ext cx="640080" cy="533400"/>
        </a:xfrm>
        <a:prstGeom prst="rect">
          <a:avLst/>
        </a:prstGeom>
        <a:noFill/>
      </xdr:spPr>
    </xdr:pic>
    <xdr:clientData fLocksWithSheet="0"/>
  </xdr:twoCellAnchor>
  <xdr:oneCellAnchor>
    <xdr:from>
      <xdr:col>9</xdr:col>
      <xdr:colOff>243840</xdr:colOff>
      <xdr:row>36</xdr:row>
      <xdr:rowOff>569595</xdr:rowOff>
    </xdr:from>
    <xdr:ext cx="1076325" cy="762000"/>
    <xdr:pic>
      <xdr:nvPicPr>
        <xdr:cNvPr id="480" name="image4.png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10789920" y="14933295"/>
          <a:ext cx="1076325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104775</xdr:colOff>
      <xdr:row>39</xdr:row>
      <xdr:rowOff>68580</xdr:rowOff>
    </xdr:from>
    <xdr:ext cx="1104900" cy="1535430"/>
    <xdr:pic>
      <xdr:nvPicPr>
        <xdr:cNvPr id="481" name="image7.png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3" cstate="print"/>
        <a:srcRect r="16786"/>
        <a:stretch/>
      </xdr:blipFill>
      <xdr:spPr>
        <a:xfrm>
          <a:off x="10711815" y="15453360"/>
          <a:ext cx="1104900" cy="153543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361950</xdr:colOff>
      <xdr:row>79</xdr:row>
      <xdr:rowOff>66676</xdr:rowOff>
    </xdr:from>
    <xdr:ext cx="711070" cy="866385"/>
    <xdr:pic>
      <xdr:nvPicPr>
        <xdr:cNvPr id="482" name="image19.png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10648950" y="29147084"/>
          <a:ext cx="711070" cy="86638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292554</xdr:colOff>
      <xdr:row>88</xdr:row>
      <xdr:rowOff>124406</xdr:rowOff>
    </xdr:from>
    <xdr:ext cx="889324" cy="575389"/>
    <xdr:pic>
      <xdr:nvPicPr>
        <xdr:cNvPr id="483" name="image16.png" title="Imagen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5" cstate="print"/>
        <a:srcRect t="26732"/>
        <a:stretch/>
      </xdr:blipFill>
      <xdr:spPr>
        <a:xfrm>
          <a:off x="10595105" y="32944835"/>
          <a:ext cx="889324" cy="575389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100648</xdr:colOff>
      <xdr:row>28</xdr:row>
      <xdr:rowOff>96204</xdr:rowOff>
    </xdr:from>
    <xdr:ext cx="1263015" cy="1242060"/>
    <xdr:pic>
      <xdr:nvPicPr>
        <xdr:cNvPr id="485" name="image3.png" title="Imagen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66" cstate="print"/>
        <a:stretch>
          <a:fillRect/>
        </a:stretch>
      </xdr:blipFill>
      <xdr:spPr>
        <a:xfrm>
          <a:off x="10387648" y="9423084"/>
          <a:ext cx="1263015" cy="124206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123825</xdr:colOff>
      <xdr:row>36</xdr:row>
      <xdr:rowOff>85725</xdr:rowOff>
    </xdr:from>
    <xdr:ext cx="1143000" cy="495300"/>
    <xdr:pic>
      <xdr:nvPicPr>
        <xdr:cNvPr id="486" name="image20.png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83820</xdr:colOff>
      <xdr:row>48</xdr:row>
      <xdr:rowOff>0</xdr:rowOff>
    </xdr:from>
    <xdr:ext cx="1223010" cy="2657475"/>
    <xdr:pic>
      <xdr:nvPicPr>
        <xdr:cNvPr id="487" name="image17.png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10690860" y="17701260"/>
          <a:ext cx="1223010" cy="26574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464820</xdr:colOff>
      <xdr:row>62</xdr:row>
      <xdr:rowOff>0</xdr:rowOff>
    </xdr:from>
    <xdr:ext cx="520065" cy="853440"/>
    <xdr:pic>
      <xdr:nvPicPr>
        <xdr:cNvPr id="488" name="image38.png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69" cstate="print"/>
        <a:stretch>
          <a:fillRect/>
        </a:stretch>
      </xdr:blipFill>
      <xdr:spPr>
        <a:xfrm>
          <a:off x="10751820" y="21069300"/>
          <a:ext cx="520065" cy="85344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407670</xdr:colOff>
      <xdr:row>63</xdr:row>
      <xdr:rowOff>55245</xdr:rowOff>
    </xdr:from>
    <xdr:ext cx="636270" cy="645795"/>
    <xdr:pic>
      <xdr:nvPicPr>
        <xdr:cNvPr id="489" name="image28.png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70" cstate="print"/>
        <a:stretch>
          <a:fillRect/>
        </a:stretch>
      </xdr:blipFill>
      <xdr:spPr>
        <a:xfrm>
          <a:off x="10519410" y="21939885"/>
          <a:ext cx="636270" cy="64579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342900</xdr:colOff>
      <xdr:row>66</xdr:row>
      <xdr:rowOff>38100</xdr:rowOff>
    </xdr:from>
    <xdr:ext cx="971550" cy="866775"/>
    <xdr:pic>
      <xdr:nvPicPr>
        <xdr:cNvPr id="490" name="image5.png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 preferRelativeResize="0"/>
      </xdr:nvPicPr>
      <xdr:blipFill>
        <a:blip xmlns:r="http://schemas.openxmlformats.org/officeDocument/2006/relationships" r:embed="rId7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434340</xdr:colOff>
      <xdr:row>65</xdr:row>
      <xdr:rowOff>36195</xdr:rowOff>
    </xdr:from>
    <xdr:ext cx="495300" cy="838200"/>
    <xdr:pic>
      <xdr:nvPicPr>
        <xdr:cNvPr id="491" name="image2.png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 preferRelativeResize="0"/>
      </xdr:nvPicPr>
      <xdr:blipFill>
        <a:blip xmlns:r="http://schemas.openxmlformats.org/officeDocument/2006/relationships" r:embed="rId72" cstate="print"/>
        <a:stretch>
          <a:fillRect/>
        </a:stretch>
      </xdr:blipFill>
      <xdr:spPr>
        <a:xfrm>
          <a:off x="10546080" y="23612475"/>
          <a:ext cx="495300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456422</xdr:colOff>
      <xdr:row>68</xdr:row>
      <xdr:rowOff>15551</xdr:rowOff>
    </xdr:from>
    <xdr:ext cx="542925" cy="581025"/>
    <xdr:pic>
      <xdr:nvPicPr>
        <xdr:cNvPr id="492" name="image12.png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 preferRelativeResize="0"/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10790075" y="26273449"/>
          <a:ext cx="542925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400050</xdr:colOff>
      <xdr:row>70</xdr:row>
      <xdr:rowOff>9525</xdr:rowOff>
    </xdr:from>
    <xdr:ext cx="704850" cy="561975"/>
    <xdr:pic>
      <xdr:nvPicPr>
        <xdr:cNvPr id="493" name="image6.png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 preferRelativeResize="0"/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314132</xdr:colOff>
      <xdr:row>85</xdr:row>
      <xdr:rowOff>729810</xdr:rowOff>
    </xdr:from>
    <xdr:ext cx="782216" cy="755313"/>
    <xdr:pic>
      <xdr:nvPicPr>
        <xdr:cNvPr id="494" name="image43.png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 preferRelativeResize="0"/>
      </xdr:nvPicPr>
      <xdr:blipFill>
        <a:blip xmlns:r="http://schemas.openxmlformats.org/officeDocument/2006/relationships" r:embed="rId75" cstate="print"/>
        <a:stretch>
          <a:fillRect/>
        </a:stretch>
      </xdr:blipFill>
      <xdr:spPr>
        <a:xfrm>
          <a:off x="10647785" y="31303116"/>
          <a:ext cx="782216" cy="755313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129540</xdr:colOff>
      <xdr:row>88</xdr:row>
      <xdr:rowOff>678180</xdr:rowOff>
    </xdr:from>
    <xdr:ext cx="1173480" cy="426720"/>
    <xdr:pic>
      <xdr:nvPicPr>
        <xdr:cNvPr id="495" name="image44.png" title="Imagen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76" cstate="print"/>
        <a:srcRect b="26439"/>
        <a:stretch/>
      </xdr:blipFill>
      <xdr:spPr>
        <a:xfrm>
          <a:off x="10675620" y="34107120"/>
          <a:ext cx="1173480" cy="4267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268605</xdr:colOff>
      <xdr:row>208</xdr:row>
      <xdr:rowOff>60961</xdr:rowOff>
    </xdr:from>
    <xdr:ext cx="935355" cy="556260"/>
    <xdr:pic>
      <xdr:nvPicPr>
        <xdr:cNvPr id="496" name="image33.png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 preferRelativeResize="0"/>
      </xdr:nvPicPr>
      <xdr:blipFill>
        <a:blip xmlns:r="http://schemas.openxmlformats.org/officeDocument/2006/relationships" r:embed="rId77" cstate="print"/>
        <a:stretch>
          <a:fillRect/>
        </a:stretch>
      </xdr:blipFill>
      <xdr:spPr>
        <a:xfrm>
          <a:off x="10875645" y="79522321"/>
          <a:ext cx="935355" cy="55626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304800</xdr:colOff>
      <xdr:row>290</xdr:row>
      <xdr:rowOff>0</xdr:rowOff>
    </xdr:from>
    <xdr:ext cx="904875" cy="771525"/>
    <xdr:pic>
      <xdr:nvPicPr>
        <xdr:cNvPr id="497" name="image22.png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 preferRelativeResize="0"/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293</xdr:row>
      <xdr:rowOff>133350</xdr:rowOff>
    </xdr:from>
    <xdr:ext cx="800100" cy="952500"/>
    <xdr:pic>
      <xdr:nvPicPr>
        <xdr:cNvPr id="498" name="image24.png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 preferRelativeResize="0"/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20955</xdr:colOff>
      <xdr:row>461</xdr:row>
      <xdr:rowOff>198120</xdr:rowOff>
    </xdr:from>
    <xdr:ext cx="1304925" cy="1133475"/>
    <xdr:pic>
      <xdr:nvPicPr>
        <xdr:cNvPr id="499" name="image30.png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 preferRelativeResize="0"/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>
          <a:off x="10307955" y="157810200"/>
          <a:ext cx="13049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390207</xdr:colOff>
      <xdr:row>181</xdr:row>
      <xdr:rowOff>11113</xdr:rowOff>
    </xdr:from>
    <xdr:ext cx="760413" cy="697547"/>
    <xdr:pic>
      <xdr:nvPicPr>
        <xdr:cNvPr id="500" name="image27.png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 preferRelativeResize="0"/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10677207" y="68309173"/>
          <a:ext cx="760413" cy="697547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170</xdr:row>
      <xdr:rowOff>11430</xdr:rowOff>
    </xdr:from>
    <xdr:ext cx="693420" cy="582930"/>
    <xdr:pic>
      <xdr:nvPicPr>
        <xdr:cNvPr id="501" name="image10.png" title="Imagen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82" cstate="print"/>
        <a:srcRect b="15000"/>
        <a:stretch/>
      </xdr:blipFill>
      <xdr:spPr>
        <a:xfrm>
          <a:off x="10927080" y="61245750"/>
          <a:ext cx="693420" cy="58293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270</xdr:row>
      <xdr:rowOff>76200</xdr:rowOff>
    </xdr:from>
    <xdr:ext cx="876300" cy="428625"/>
    <xdr:pic>
      <xdr:nvPicPr>
        <xdr:cNvPr id="503" name="image31.png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/>
      </xdr:nvPicPr>
      <xdr:blipFill>
        <a:blip xmlns:r="http://schemas.openxmlformats.org/officeDocument/2006/relationships" r:embed="rId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26048</xdr:colOff>
      <xdr:row>271</xdr:row>
      <xdr:rowOff>549923</xdr:rowOff>
    </xdr:from>
    <xdr:ext cx="1524000" cy="1171575"/>
    <xdr:pic>
      <xdr:nvPicPr>
        <xdr:cNvPr id="504" name="image18.png" title="Imagen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/>
      </xdr:nvPicPr>
      <xdr:blipFill>
        <a:blip xmlns:r="http://schemas.openxmlformats.org/officeDocument/2006/relationships" r:embed="rId84" cstate="print"/>
        <a:stretch>
          <a:fillRect/>
        </a:stretch>
      </xdr:blipFill>
      <xdr:spPr>
        <a:xfrm>
          <a:off x="10359701" y="101670433"/>
          <a:ext cx="1524000" cy="11715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304800</xdr:colOff>
      <xdr:row>515</xdr:row>
      <xdr:rowOff>66675</xdr:rowOff>
    </xdr:from>
    <xdr:ext cx="933450" cy="704850"/>
    <xdr:pic>
      <xdr:nvPicPr>
        <xdr:cNvPr id="505" name="image11.png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/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272415</xdr:colOff>
      <xdr:row>1212</xdr:row>
      <xdr:rowOff>173355</xdr:rowOff>
    </xdr:from>
    <xdr:ext cx="828675" cy="704850"/>
    <xdr:pic>
      <xdr:nvPicPr>
        <xdr:cNvPr id="507" name="image35.png" title="Imagen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/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10559415" y="381676275"/>
          <a:ext cx="828675" cy="7048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400050</xdr:colOff>
      <xdr:row>1126</xdr:row>
      <xdr:rowOff>790575</xdr:rowOff>
    </xdr:from>
    <xdr:ext cx="714375" cy="666750"/>
    <xdr:pic>
      <xdr:nvPicPr>
        <xdr:cNvPr id="508" name="image32.png" title="Imagen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/>
      </xdr:nvPicPr>
      <xdr:blipFill>
        <a:blip xmlns:r="http://schemas.openxmlformats.org/officeDocument/2006/relationships" r:embed="rId8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327660</xdr:colOff>
      <xdr:row>1104</xdr:row>
      <xdr:rowOff>104775</xdr:rowOff>
    </xdr:from>
    <xdr:ext cx="739140" cy="657225"/>
    <xdr:pic>
      <xdr:nvPicPr>
        <xdr:cNvPr id="509" name="image15.png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/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10614660" y="352034475"/>
          <a:ext cx="739140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297181</xdr:colOff>
      <xdr:row>1096</xdr:row>
      <xdr:rowOff>20955</xdr:rowOff>
    </xdr:from>
    <xdr:ext cx="792480" cy="581025"/>
    <xdr:pic>
      <xdr:nvPicPr>
        <xdr:cNvPr id="510" name="image48.png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/>
      </xdr:nvPicPr>
      <xdr:blipFill>
        <a:blip xmlns:r="http://schemas.openxmlformats.org/officeDocument/2006/relationships" r:embed="rId89" cstate="print"/>
        <a:stretch>
          <a:fillRect/>
        </a:stretch>
      </xdr:blipFill>
      <xdr:spPr>
        <a:xfrm>
          <a:off x="10584181" y="349603695"/>
          <a:ext cx="79248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79700</xdr:colOff>
      <xdr:row>1105</xdr:row>
      <xdr:rowOff>554200</xdr:rowOff>
    </xdr:from>
    <xdr:ext cx="1228725" cy="828675"/>
    <xdr:pic>
      <xdr:nvPicPr>
        <xdr:cNvPr id="511" name="image37.png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0382251" y="344978200"/>
          <a:ext cx="1228725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325755</xdr:colOff>
      <xdr:row>1117</xdr:row>
      <xdr:rowOff>45720</xdr:rowOff>
    </xdr:from>
    <xdr:ext cx="725805" cy="746760"/>
    <xdr:pic>
      <xdr:nvPicPr>
        <xdr:cNvPr id="512" name="image47.png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/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0612755" y="356067360"/>
          <a:ext cx="725805" cy="74676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325755</xdr:colOff>
      <xdr:row>1120</xdr:row>
      <xdr:rowOff>165735</xdr:rowOff>
    </xdr:from>
    <xdr:ext cx="752475" cy="809625"/>
    <xdr:pic>
      <xdr:nvPicPr>
        <xdr:cNvPr id="513" name="image40.png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/>
      </xdr:nvPicPr>
      <xdr:blipFill>
        <a:blip xmlns:r="http://schemas.openxmlformats.org/officeDocument/2006/relationships" r:embed="rId92" cstate="print"/>
        <a:stretch>
          <a:fillRect/>
        </a:stretch>
      </xdr:blipFill>
      <xdr:spPr>
        <a:xfrm>
          <a:off x="10612755" y="356880795"/>
          <a:ext cx="7524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207645</xdr:colOff>
      <xdr:row>1218</xdr:row>
      <xdr:rowOff>767715</xdr:rowOff>
    </xdr:from>
    <xdr:ext cx="971550" cy="676275"/>
    <xdr:pic>
      <xdr:nvPicPr>
        <xdr:cNvPr id="514" name="image46.png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/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10753725" y="381432435"/>
          <a:ext cx="971550" cy="6762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142875</xdr:colOff>
      <xdr:row>644</xdr:row>
      <xdr:rowOff>15240</xdr:rowOff>
    </xdr:from>
    <xdr:ext cx="1066800" cy="495300"/>
    <xdr:pic>
      <xdr:nvPicPr>
        <xdr:cNvPr id="515" name="image26.png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94" cstate="print"/>
        <a:srcRect t="15837" b="25340"/>
        <a:stretch/>
      </xdr:blipFill>
      <xdr:spPr>
        <a:xfrm>
          <a:off x="10429875" y="219821760"/>
          <a:ext cx="1066800" cy="4953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262890</xdr:colOff>
      <xdr:row>1010</xdr:row>
      <xdr:rowOff>217170</xdr:rowOff>
    </xdr:from>
    <xdr:ext cx="872490" cy="674370"/>
    <xdr:pic>
      <xdr:nvPicPr>
        <xdr:cNvPr id="516" name="image58.png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/>
      </xdr:nvPicPr>
      <xdr:blipFill>
        <a:blip xmlns:r="http://schemas.openxmlformats.org/officeDocument/2006/relationships" r:embed="rId95" cstate="print"/>
        <a:stretch>
          <a:fillRect/>
        </a:stretch>
      </xdr:blipFill>
      <xdr:spPr>
        <a:xfrm>
          <a:off x="10549890" y="323160390"/>
          <a:ext cx="872490" cy="67437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201930</xdr:colOff>
      <xdr:row>896</xdr:row>
      <xdr:rowOff>556260</xdr:rowOff>
    </xdr:from>
    <xdr:ext cx="933450" cy="647700"/>
    <xdr:pic>
      <xdr:nvPicPr>
        <xdr:cNvPr id="517" name="image50.png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/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10488930" y="293583360"/>
          <a:ext cx="93345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222885</xdr:colOff>
      <xdr:row>897</xdr:row>
      <xdr:rowOff>333375</xdr:rowOff>
    </xdr:from>
    <xdr:ext cx="952500" cy="809625"/>
    <xdr:pic>
      <xdr:nvPicPr>
        <xdr:cNvPr id="518" name="image53.png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/>
      </xdr:nvPicPr>
      <xdr:blipFill>
        <a:blip xmlns:r="http://schemas.openxmlformats.org/officeDocument/2006/relationships" r:embed="rId97" cstate="print"/>
        <a:stretch>
          <a:fillRect/>
        </a:stretch>
      </xdr:blipFill>
      <xdr:spPr>
        <a:xfrm>
          <a:off x="10509885" y="293992935"/>
          <a:ext cx="95250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150495</xdr:colOff>
      <xdr:row>1146</xdr:row>
      <xdr:rowOff>114300</xdr:rowOff>
    </xdr:from>
    <xdr:ext cx="1133475" cy="1504950"/>
    <xdr:pic>
      <xdr:nvPicPr>
        <xdr:cNvPr id="519" name="image61.png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/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0437495" y="367482120"/>
          <a:ext cx="1133475" cy="15049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93345</xdr:colOff>
      <xdr:row>1192</xdr:row>
      <xdr:rowOff>34290</xdr:rowOff>
    </xdr:from>
    <xdr:ext cx="1247775" cy="1085850"/>
    <xdr:pic>
      <xdr:nvPicPr>
        <xdr:cNvPr id="520" name="image51.png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/>
      </xdr:nvPicPr>
      <xdr:blipFill>
        <a:blip xmlns:r="http://schemas.openxmlformats.org/officeDocument/2006/relationships" r:embed="rId99" cstate="print"/>
        <a:stretch>
          <a:fillRect/>
        </a:stretch>
      </xdr:blipFill>
      <xdr:spPr>
        <a:xfrm>
          <a:off x="10380345" y="376439430"/>
          <a:ext cx="1247775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400051</xdr:colOff>
      <xdr:row>1198</xdr:row>
      <xdr:rowOff>28575</xdr:rowOff>
    </xdr:from>
    <xdr:ext cx="765810" cy="824865"/>
    <xdr:pic>
      <xdr:nvPicPr>
        <xdr:cNvPr id="521" name="image64.png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/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10687051" y="377805315"/>
          <a:ext cx="765810" cy="82486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94</xdr:row>
      <xdr:rowOff>38100</xdr:rowOff>
    </xdr:from>
    <xdr:ext cx="631508" cy="608013"/>
    <xdr:pic>
      <xdr:nvPicPr>
        <xdr:cNvPr id="522" name="image57.png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/>
      </xdr:nvPicPr>
      <xdr:blipFill>
        <a:blip xmlns:r="http://schemas.openxmlformats.org/officeDocument/2006/relationships" r:embed="rId101" cstate="print"/>
        <a:stretch>
          <a:fillRect/>
        </a:stretch>
      </xdr:blipFill>
      <xdr:spPr>
        <a:xfrm>
          <a:off x="10988040" y="35814000"/>
          <a:ext cx="631508" cy="608013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243840</xdr:colOff>
      <xdr:row>90</xdr:row>
      <xdr:rowOff>93345</xdr:rowOff>
    </xdr:from>
    <xdr:ext cx="952500" cy="683895"/>
    <xdr:pic>
      <xdr:nvPicPr>
        <xdr:cNvPr id="523" name="image52.png" title="Imagen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/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10850880" y="34954845"/>
          <a:ext cx="952500" cy="68389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</xdr:colOff>
      <xdr:row>98</xdr:row>
      <xdr:rowOff>175260</xdr:rowOff>
    </xdr:from>
    <xdr:ext cx="1200150" cy="981075"/>
    <xdr:pic>
      <xdr:nvPicPr>
        <xdr:cNvPr id="524" name="image59.png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/>
      </xdr:nvPicPr>
      <xdr:blipFill>
        <a:blip xmlns:r="http://schemas.openxmlformats.org/officeDocument/2006/relationships" r:embed="rId103" cstate="print"/>
        <a:stretch>
          <a:fillRect/>
        </a:stretch>
      </xdr:blipFill>
      <xdr:spPr>
        <a:xfrm>
          <a:off x="10721340" y="36865560"/>
          <a:ext cx="1200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293370</xdr:colOff>
      <xdr:row>101</xdr:row>
      <xdr:rowOff>45720</xdr:rowOff>
    </xdr:from>
    <xdr:ext cx="819150" cy="685800"/>
    <xdr:pic>
      <xdr:nvPicPr>
        <xdr:cNvPr id="525" name="image36.png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/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10900410" y="37726620"/>
          <a:ext cx="819150" cy="6858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110490</xdr:colOff>
      <xdr:row>104</xdr:row>
      <xdr:rowOff>220980</xdr:rowOff>
    </xdr:from>
    <xdr:ext cx="1247775" cy="733425"/>
    <xdr:pic>
      <xdr:nvPicPr>
        <xdr:cNvPr id="526" name="image34.png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/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10717530" y="39105840"/>
          <a:ext cx="124777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188595</xdr:colOff>
      <xdr:row>102</xdr:row>
      <xdr:rowOff>188595</xdr:rowOff>
    </xdr:from>
    <xdr:ext cx="1076325" cy="710565"/>
    <xdr:pic>
      <xdr:nvPicPr>
        <xdr:cNvPr id="527" name="image56.png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/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10795635" y="38418135"/>
          <a:ext cx="1076325" cy="71056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411479</xdr:colOff>
      <xdr:row>96</xdr:row>
      <xdr:rowOff>205739</xdr:rowOff>
    </xdr:from>
    <xdr:ext cx="634365" cy="569595"/>
    <xdr:pic>
      <xdr:nvPicPr>
        <xdr:cNvPr id="528" name="image54.png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/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11018519" y="36438839"/>
          <a:ext cx="634365" cy="56959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295275</xdr:colOff>
      <xdr:row>108</xdr:row>
      <xdr:rowOff>0</xdr:rowOff>
    </xdr:from>
    <xdr:ext cx="971550" cy="704850"/>
    <xdr:pic>
      <xdr:nvPicPr>
        <xdr:cNvPr id="529" name="image49.png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/>
      </xdr:nvPicPr>
      <xdr:blipFill>
        <a:blip xmlns:r="http://schemas.openxmlformats.org/officeDocument/2006/relationships" r:embed="rId1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724852</xdr:colOff>
      <xdr:row>112</xdr:row>
      <xdr:rowOff>234950</xdr:rowOff>
    </xdr:from>
    <xdr:ext cx="1438275" cy="1095375"/>
    <xdr:pic>
      <xdr:nvPicPr>
        <xdr:cNvPr id="530" name="image55.png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/>
      </xdr:nvPicPr>
      <xdr:blipFill>
        <a:blip xmlns:r="http://schemas.openxmlformats.org/officeDocument/2006/relationships" r:embed="rId109" cstate="print"/>
        <a:stretch>
          <a:fillRect/>
        </a:stretch>
      </xdr:blipFill>
      <xdr:spPr>
        <a:xfrm>
          <a:off x="10257472" y="42495470"/>
          <a:ext cx="143827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734</xdr:row>
      <xdr:rowOff>144780</xdr:rowOff>
    </xdr:from>
    <xdr:ext cx="885825" cy="1219200"/>
    <xdr:pic>
      <xdr:nvPicPr>
        <xdr:cNvPr id="531" name="image65.png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/>
      </xdr:nvPicPr>
      <xdr:blipFill>
        <a:blip xmlns:r="http://schemas.openxmlformats.org/officeDocument/2006/relationships" r:embed="rId110" cstate="print"/>
        <a:stretch>
          <a:fillRect/>
        </a:stretch>
      </xdr:blipFill>
      <xdr:spPr>
        <a:xfrm>
          <a:off x="10803255" y="243558060"/>
          <a:ext cx="885825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325755</xdr:colOff>
      <xdr:row>694</xdr:row>
      <xdr:rowOff>62865</xdr:rowOff>
    </xdr:from>
    <xdr:ext cx="893445" cy="1333500"/>
    <xdr:pic>
      <xdr:nvPicPr>
        <xdr:cNvPr id="532" name="image63.png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/>
      </xdr:nvPicPr>
      <xdr:blipFill>
        <a:blip xmlns:r="http://schemas.openxmlformats.org/officeDocument/2006/relationships" r:embed="rId111" cstate="print"/>
        <a:stretch>
          <a:fillRect/>
        </a:stretch>
      </xdr:blipFill>
      <xdr:spPr>
        <a:xfrm>
          <a:off x="10528935" y="240793905"/>
          <a:ext cx="893445" cy="13335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258924</xdr:colOff>
      <xdr:row>129</xdr:row>
      <xdr:rowOff>699408</xdr:rowOff>
    </xdr:from>
    <xdr:ext cx="923925" cy="770164"/>
    <xdr:pic>
      <xdr:nvPicPr>
        <xdr:cNvPr id="534" name="image42.png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/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10561475" y="46139490"/>
          <a:ext cx="923925" cy="770164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623887</xdr:colOff>
      <xdr:row>131</xdr:row>
      <xdr:rowOff>0</xdr:rowOff>
    </xdr:from>
    <xdr:ext cx="1543050" cy="1314450"/>
    <xdr:pic>
      <xdr:nvPicPr>
        <xdr:cNvPr id="535" name="image107.png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/>
      </xdr:nvPicPr>
      <xdr:blipFill>
        <a:blip xmlns:r="http://schemas.openxmlformats.org/officeDocument/2006/relationships" r:embed="rId113" cstate="print"/>
        <a:stretch>
          <a:fillRect/>
        </a:stretch>
      </xdr:blipFill>
      <xdr:spPr>
        <a:xfrm>
          <a:off x="10474325" y="47145575"/>
          <a:ext cx="1543050" cy="13144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178</xdr:row>
      <xdr:rowOff>17145</xdr:rowOff>
    </xdr:from>
    <xdr:ext cx="1082040" cy="561975"/>
    <xdr:pic>
      <xdr:nvPicPr>
        <xdr:cNvPr id="536" name="image74.png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/>
      </xdr:nvPicPr>
      <xdr:blipFill>
        <a:blip xmlns:r="http://schemas.openxmlformats.org/officeDocument/2006/relationships" r:embed="rId114" cstate="print"/>
        <a:stretch>
          <a:fillRect/>
        </a:stretch>
      </xdr:blipFill>
      <xdr:spPr>
        <a:xfrm>
          <a:off x="10736580" y="65617725"/>
          <a:ext cx="1082040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174</xdr:row>
      <xdr:rowOff>0</xdr:rowOff>
    </xdr:from>
    <xdr:ext cx="1171575" cy="0"/>
    <xdr:pic>
      <xdr:nvPicPr>
        <xdr:cNvPr id="537" name="image67.png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/>
      </xdr:nvPicPr>
      <xdr:blipFill>
        <a:blip xmlns:r="http://schemas.openxmlformats.org/officeDocument/2006/relationships" r:embed="rId1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144462</xdr:colOff>
      <xdr:row>185</xdr:row>
      <xdr:rowOff>19050</xdr:rowOff>
    </xdr:from>
    <xdr:ext cx="1200150" cy="676275"/>
    <xdr:pic>
      <xdr:nvPicPr>
        <xdr:cNvPr id="538" name="image45.png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/>
      </xdr:nvPicPr>
      <xdr:blipFill>
        <a:blip xmlns:r="http://schemas.openxmlformats.org/officeDocument/2006/relationships" r:embed="rId116" cstate="print"/>
        <a:stretch>
          <a:fillRect/>
        </a:stretch>
      </xdr:blipFill>
      <xdr:spPr>
        <a:xfrm>
          <a:off x="10748962" y="67313175"/>
          <a:ext cx="1200150" cy="6762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228600</xdr:colOff>
      <xdr:row>194</xdr:row>
      <xdr:rowOff>28575</xdr:rowOff>
    </xdr:from>
    <xdr:ext cx="1123950" cy="619125"/>
    <xdr:pic>
      <xdr:nvPicPr>
        <xdr:cNvPr id="539" name="image75.png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/>
      </xdr:nvPicPr>
      <xdr:blipFill>
        <a:blip xmlns:r="http://schemas.openxmlformats.org/officeDocument/2006/relationships" r:embed="rId1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152400</xdr:colOff>
      <xdr:row>192</xdr:row>
      <xdr:rowOff>1114425</xdr:rowOff>
    </xdr:from>
    <xdr:ext cx="1085850" cy="409575"/>
    <xdr:pic>
      <xdr:nvPicPr>
        <xdr:cNvPr id="540" name="image70.png" title="Imagen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/>
      </xdr:nvPicPr>
      <xdr:blipFill>
        <a:blip xmlns:r="http://schemas.openxmlformats.org/officeDocument/2006/relationships" r:embed="rId1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348615</xdr:colOff>
      <xdr:row>190</xdr:row>
      <xdr:rowOff>45720</xdr:rowOff>
    </xdr:from>
    <xdr:ext cx="866775" cy="542925"/>
    <xdr:pic>
      <xdr:nvPicPr>
        <xdr:cNvPr id="541" name="image71.png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 preferRelativeResize="0"/>
      </xdr:nvPicPr>
      <xdr:blipFill>
        <a:blip xmlns:r="http://schemas.openxmlformats.org/officeDocument/2006/relationships" r:embed="rId119" cstate="print"/>
        <a:stretch>
          <a:fillRect/>
        </a:stretch>
      </xdr:blipFill>
      <xdr:spPr>
        <a:xfrm>
          <a:off x="10635615" y="71079360"/>
          <a:ext cx="8667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</xdr:colOff>
      <xdr:row>197</xdr:row>
      <xdr:rowOff>152400</xdr:rowOff>
    </xdr:from>
    <xdr:ext cx="1276350" cy="533400"/>
    <xdr:pic>
      <xdr:nvPicPr>
        <xdr:cNvPr id="542" name="image66.jpg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 preferRelativeResize="0"/>
      </xdr:nvPicPr>
      <xdr:blipFill>
        <a:blip xmlns:r="http://schemas.openxmlformats.org/officeDocument/2006/relationships" r:embed="rId1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243840</xdr:colOff>
      <xdr:row>188</xdr:row>
      <xdr:rowOff>381000</xdr:rowOff>
    </xdr:from>
    <xdr:ext cx="929640" cy="533400"/>
    <xdr:pic>
      <xdr:nvPicPr>
        <xdr:cNvPr id="543" name="image79.png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21" cstate="print"/>
        <a:srcRect t="28012" b="35994"/>
        <a:stretch/>
      </xdr:blipFill>
      <xdr:spPr>
        <a:xfrm>
          <a:off x="10530840" y="70454520"/>
          <a:ext cx="92964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365761</xdr:colOff>
      <xdr:row>202</xdr:row>
      <xdr:rowOff>97155</xdr:rowOff>
    </xdr:from>
    <xdr:ext cx="708660" cy="695325"/>
    <xdr:pic>
      <xdr:nvPicPr>
        <xdr:cNvPr id="544" name="image60.png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 preferRelativeResize="0"/>
      </xdr:nvPicPr>
      <xdr:blipFill>
        <a:blip xmlns:r="http://schemas.openxmlformats.org/officeDocument/2006/relationships" r:embed="rId122" cstate="print"/>
        <a:stretch>
          <a:fillRect/>
        </a:stretch>
      </xdr:blipFill>
      <xdr:spPr>
        <a:xfrm>
          <a:off x="10652761" y="78758415"/>
          <a:ext cx="708660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215</xdr:row>
      <xdr:rowOff>47625</xdr:rowOff>
    </xdr:from>
    <xdr:ext cx="923925" cy="885825"/>
    <xdr:pic>
      <xdr:nvPicPr>
        <xdr:cNvPr id="545" name="image81.png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 preferRelativeResize="0"/>
      </xdr:nvPicPr>
      <xdr:blipFill>
        <a:blip xmlns:r="http://schemas.openxmlformats.org/officeDocument/2006/relationships" r:embed="rId123" cstate="print"/>
        <a:stretch>
          <a:fillRect/>
        </a:stretch>
      </xdr:blipFill>
      <xdr:spPr>
        <a:xfrm>
          <a:off x="10873740" y="84583905"/>
          <a:ext cx="923925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333375</xdr:colOff>
      <xdr:row>262</xdr:row>
      <xdr:rowOff>38100</xdr:rowOff>
    </xdr:from>
    <xdr:ext cx="790575" cy="733425"/>
    <xdr:pic>
      <xdr:nvPicPr>
        <xdr:cNvPr id="547" name="image84.png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 preferRelativeResize="0"/>
      </xdr:nvPicPr>
      <xdr:blipFill>
        <a:blip xmlns:r="http://schemas.openxmlformats.org/officeDocument/2006/relationships" r:embed="rId1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258</xdr:row>
      <xdr:rowOff>28575</xdr:rowOff>
    </xdr:from>
    <xdr:ext cx="857250" cy="809625"/>
    <xdr:pic>
      <xdr:nvPicPr>
        <xdr:cNvPr id="548" name="image88.png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 preferRelativeResize="0"/>
      </xdr:nvPicPr>
      <xdr:blipFill>
        <a:blip xmlns:r="http://schemas.openxmlformats.org/officeDocument/2006/relationships" r:embed="rId1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367665</xdr:colOff>
      <xdr:row>213</xdr:row>
      <xdr:rowOff>720090</xdr:rowOff>
    </xdr:from>
    <xdr:ext cx="691516" cy="1291590"/>
    <xdr:pic>
      <xdr:nvPicPr>
        <xdr:cNvPr id="549" name="image85.png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26" cstate="print"/>
        <a:srcRect r="53787"/>
        <a:stretch/>
      </xdr:blipFill>
      <xdr:spPr>
        <a:xfrm>
          <a:off x="10974705" y="83480910"/>
          <a:ext cx="691516" cy="12915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253365</xdr:colOff>
      <xdr:row>154</xdr:row>
      <xdr:rowOff>76201</xdr:rowOff>
    </xdr:from>
    <xdr:ext cx="737235" cy="563880"/>
    <xdr:pic>
      <xdr:nvPicPr>
        <xdr:cNvPr id="550" name="image62.png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 preferRelativeResize="0"/>
      </xdr:nvPicPr>
      <xdr:blipFill>
        <a:blip xmlns:r="http://schemas.openxmlformats.org/officeDocument/2006/relationships" r:embed="rId127" cstate="print"/>
        <a:stretch>
          <a:fillRect/>
        </a:stretch>
      </xdr:blipFill>
      <xdr:spPr>
        <a:xfrm>
          <a:off x="10540365" y="56273701"/>
          <a:ext cx="737235" cy="5638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303213</xdr:colOff>
      <xdr:row>218</xdr:row>
      <xdr:rowOff>159385</xdr:rowOff>
    </xdr:from>
    <xdr:ext cx="952500" cy="1143000"/>
    <xdr:pic>
      <xdr:nvPicPr>
        <xdr:cNvPr id="551" name="image76.png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 preferRelativeResize="0"/>
      </xdr:nvPicPr>
      <xdr:blipFill>
        <a:blip xmlns:r="http://schemas.openxmlformats.org/officeDocument/2006/relationships" r:embed="rId128" cstate="print"/>
        <a:stretch>
          <a:fillRect/>
        </a:stretch>
      </xdr:blipFill>
      <xdr:spPr>
        <a:xfrm>
          <a:off x="10590213" y="86806405"/>
          <a:ext cx="952500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129540</xdr:colOff>
      <xdr:row>899</xdr:row>
      <xdr:rowOff>11430</xdr:rowOff>
    </xdr:from>
    <xdr:ext cx="1162050" cy="638175"/>
    <xdr:pic>
      <xdr:nvPicPr>
        <xdr:cNvPr id="552" name="image87.png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 preferRelativeResize="0"/>
      </xdr:nvPicPr>
      <xdr:blipFill>
        <a:blip xmlns:r="http://schemas.openxmlformats.org/officeDocument/2006/relationships" r:embed="rId129" cstate="print"/>
        <a:stretch>
          <a:fillRect/>
        </a:stretch>
      </xdr:blipFill>
      <xdr:spPr>
        <a:xfrm>
          <a:off x="10416540" y="294608250"/>
          <a:ext cx="1162050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187961</xdr:colOff>
      <xdr:row>900</xdr:row>
      <xdr:rowOff>55881</xdr:rowOff>
    </xdr:from>
    <xdr:ext cx="970280" cy="1049020"/>
    <xdr:pic>
      <xdr:nvPicPr>
        <xdr:cNvPr id="553" name="image77.png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 preferRelativeResize="0"/>
      </xdr:nvPicPr>
      <xdr:blipFill>
        <a:blip xmlns:r="http://schemas.openxmlformats.org/officeDocument/2006/relationships" r:embed="rId130" cstate="print"/>
        <a:stretch>
          <a:fillRect/>
        </a:stretch>
      </xdr:blipFill>
      <xdr:spPr>
        <a:xfrm>
          <a:off x="10474961" y="294904161"/>
          <a:ext cx="970280" cy="10490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314325</xdr:colOff>
      <xdr:row>977</xdr:row>
      <xdr:rowOff>188595</xdr:rowOff>
    </xdr:from>
    <xdr:ext cx="782955" cy="923925"/>
    <xdr:pic>
      <xdr:nvPicPr>
        <xdr:cNvPr id="554" name="image94.png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 preferRelativeResize="0"/>
      </xdr:nvPicPr>
      <xdr:blipFill>
        <a:blip xmlns:r="http://schemas.openxmlformats.org/officeDocument/2006/relationships" r:embed="rId131" cstate="print"/>
        <a:stretch>
          <a:fillRect/>
        </a:stretch>
      </xdr:blipFill>
      <xdr:spPr>
        <a:xfrm>
          <a:off x="10601325" y="315588015"/>
          <a:ext cx="782955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274320</xdr:colOff>
      <xdr:row>981</xdr:row>
      <xdr:rowOff>70485</xdr:rowOff>
    </xdr:from>
    <xdr:ext cx="923925" cy="1000125"/>
    <xdr:pic>
      <xdr:nvPicPr>
        <xdr:cNvPr id="555" name="image90.png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 preferRelativeResize="0"/>
      </xdr:nvPicPr>
      <xdr:blipFill>
        <a:blip xmlns:r="http://schemas.openxmlformats.org/officeDocument/2006/relationships" r:embed="rId132" cstate="print"/>
        <a:stretch>
          <a:fillRect/>
        </a:stretch>
      </xdr:blipFill>
      <xdr:spPr>
        <a:xfrm>
          <a:off x="10561320" y="312749565"/>
          <a:ext cx="923925" cy="10001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211455</xdr:colOff>
      <xdr:row>1024</xdr:row>
      <xdr:rowOff>121920</xdr:rowOff>
    </xdr:from>
    <xdr:ext cx="1009650" cy="904875"/>
    <xdr:pic>
      <xdr:nvPicPr>
        <xdr:cNvPr id="556" name="image78.png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 preferRelativeResize="0"/>
      </xdr:nvPicPr>
      <xdr:blipFill>
        <a:blip xmlns:r="http://schemas.openxmlformats.org/officeDocument/2006/relationships" r:embed="rId133" cstate="print"/>
        <a:stretch>
          <a:fillRect/>
        </a:stretch>
      </xdr:blipFill>
      <xdr:spPr>
        <a:xfrm>
          <a:off x="10498455" y="323308980"/>
          <a:ext cx="1009650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182880</xdr:colOff>
      <xdr:row>1065</xdr:row>
      <xdr:rowOff>150495</xdr:rowOff>
    </xdr:from>
    <xdr:ext cx="1019175" cy="1047750"/>
    <xdr:pic>
      <xdr:nvPicPr>
        <xdr:cNvPr id="557" name="image68.png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 preferRelativeResize="0"/>
      </xdr:nvPicPr>
      <xdr:blipFill>
        <a:blip xmlns:r="http://schemas.openxmlformats.org/officeDocument/2006/relationships" r:embed="rId134" cstate="print"/>
        <a:stretch>
          <a:fillRect/>
        </a:stretch>
      </xdr:blipFill>
      <xdr:spPr>
        <a:xfrm>
          <a:off x="10469880" y="337365975"/>
          <a:ext cx="1019175" cy="10477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1220</xdr:row>
      <xdr:rowOff>457200</xdr:rowOff>
    </xdr:from>
    <xdr:ext cx="952500" cy="876300"/>
    <xdr:pic>
      <xdr:nvPicPr>
        <xdr:cNvPr id="558" name="image82.png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 preferRelativeResize="0"/>
      </xdr:nvPicPr>
      <xdr:blipFill>
        <a:blip xmlns:r="http://schemas.openxmlformats.org/officeDocument/2006/relationships" r:embed="rId1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405765</xdr:colOff>
      <xdr:row>1214</xdr:row>
      <xdr:rowOff>335280</xdr:rowOff>
    </xdr:from>
    <xdr:ext cx="607695" cy="624840"/>
    <xdr:pic>
      <xdr:nvPicPr>
        <xdr:cNvPr id="560" name="image69.png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36" cstate="print"/>
        <a:srcRect l="-1902" t="9375" r="1902" b="31771"/>
        <a:stretch/>
      </xdr:blipFill>
      <xdr:spPr>
        <a:xfrm>
          <a:off x="10692765" y="382318260"/>
          <a:ext cx="607695" cy="62484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220980</xdr:colOff>
      <xdr:row>136</xdr:row>
      <xdr:rowOff>335280</xdr:rowOff>
    </xdr:from>
    <xdr:ext cx="982980" cy="830580"/>
    <xdr:pic>
      <xdr:nvPicPr>
        <xdr:cNvPr id="561" name="image91.png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 preferRelativeResize="0"/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10507980" y="50772060"/>
          <a:ext cx="982980" cy="8305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373380</xdr:colOff>
      <xdr:row>140</xdr:row>
      <xdr:rowOff>186690</xdr:rowOff>
    </xdr:from>
    <xdr:ext cx="762000" cy="758190"/>
    <xdr:pic>
      <xdr:nvPicPr>
        <xdr:cNvPr id="562" name="image99.png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 preferRelativeResize="0"/>
      </xdr:nvPicPr>
      <xdr:blipFill>
        <a:blip xmlns:r="http://schemas.openxmlformats.org/officeDocument/2006/relationships" r:embed="rId138" cstate="print"/>
        <a:stretch>
          <a:fillRect/>
        </a:stretch>
      </xdr:blipFill>
      <xdr:spPr>
        <a:xfrm>
          <a:off x="10660380" y="51713130"/>
          <a:ext cx="762000" cy="7581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304800</xdr:colOff>
      <xdr:row>163</xdr:row>
      <xdr:rowOff>28575</xdr:rowOff>
    </xdr:from>
    <xdr:ext cx="876300" cy="542925"/>
    <xdr:pic>
      <xdr:nvPicPr>
        <xdr:cNvPr id="564" name="image98.png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 preferRelativeResize="0"/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160</xdr:row>
      <xdr:rowOff>38100</xdr:rowOff>
    </xdr:from>
    <xdr:ext cx="742950" cy="752475"/>
    <xdr:pic>
      <xdr:nvPicPr>
        <xdr:cNvPr id="565" name="image89.png" title="Imagen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 preferRelativeResize="0"/>
      </xdr:nvPicPr>
      <xdr:blipFill>
        <a:blip xmlns:r="http://schemas.openxmlformats.org/officeDocument/2006/relationships" r:embed="rId1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168275</xdr:colOff>
      <xdr:row>166</xdr:row>
      <xdr:rowOff>404812</xdr:rowOff>
    </xdr:from>
    <xdr:ext cx="1009650" cy="752475"/>
    <xdr:pic>
      <xdr:nvPicPr>
        <xdr:cNvPr id="566" name="image93.png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 preferRelativeResize="0"/>
      </xdr:nvPicPr>
      <xdr:blipFill>
        <a:blip xmlns:r="http://schemas.openxmlformats.org/officeDocument/2006/relationships" r:embed="rId141" cstate="print"/>
        <a:stretch>
          <a:fillRect/>
        </a:stretch>
      </xdr:blipFill>
      <xdr:spPr>
        <a:xfrm>
          <a:off x="10772775" y="58793062"/>
          <a:ext cx="100965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228600</xdr:colOff>
      <xdr:row>165</xdr:row>
      <xdr:rowOff>0</xdr:rowOff>
    </xdr:from>
    <xdr:ext cx="933450" cy="752475"/>
    <xdr:pic>
      <xdr:nvPicPr>
        <xdr:cNvPr id="567" name="image95.png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 preferRelativeResize="0"/>
      </xdr:nvPicPr>
      <xdr:blipFill>
        <a:blip xmlns:r="http://schemas.openxmlformats.org/officeDocument/2006/relationships" r:embed="rId14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47469</xdr:colOff>
      <xdr:row>156</xdr:row>
      <xdr:rowOff>86541</xdr:rowOff>
    </xdr:from>
    <xdr:ext cx="1209675" cy="733425"/>
    <xdr:pic>
      <xdr:nvPicPr>
        <xdr:cNvPr id="568" name="image96.png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 preferRelativeResize="0"/>
      </xdr:nvPicPr>
      <xdr:blipFill>
        <a:blip xmlns:r="http://schemas.openxmlformats.org/officeDocument/2006/relationships" r:embed="rId143" cstate="print"/>
        <a:stretch>
          <a:fillRect/>
        </a:stretch>
      </xdr:blipFill>
      <xdr:spPr>
        <a:xfrm>
          <a:off x="10334469" y="56808888"/>
          <a:ext cx="1209675" cy="7334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301624</xdr:colOff>
      <xdr:row>169</xdr:row>
      <xdr:rowOff>7937</xdr:rowOff>
    </xdr:from>
    <xdr:ext cx="1006475" cy="506413"/>
    <xdr:pic>
      <xdr:nvPicPr>
        <xdr:cNvPr id="569" name="image92.png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44" cstate="print"/>
        <a:srcRect l="24524" t="5059"/>
        <a:stretch/>
      </xdr:blipFill>
      <xdr:spPr>
        <a:xfrm>
          <a:off x="10906124" y="59967812"/>
          <a:ext cx="1006475" cy="506413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323851</xdr:colOff>
      <xdr:row>191</xdr:row>
      <xdr:rowOff>17145</xdr:rowOff>
    </xdr:from>
    <xdr:ext cx="819150" cy="821055"/>
    <xdr:pic>
      <xdr:nvPicPr>
        <xdr:cNvPr id="570" name="image100.png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 preferRelativeResize="0"/>
      </xdr:nvPicPr>
      <xdr:blipFill>
        <a:blip xmlns:r="http://schemas.openxmlformats.org/officeDocument/2006/relationships" r:embed="rId145" cstate="print"/>
        <a:stretch>
          <a:fillRect/>
        </a:stretch>
      </xdr:blipFill>
      <xdr:spPr>
        <a:xfrm>
          <a:off x="10610851" y="71683245"/>
          <a:ext cx="819150" cy="82105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62865</xdr:colOff>
      <xdr:row>267</xdr:row>
      <xdr:rowOff>57150</xdr:rowOff>
    </xdr:from>
    <xdr:ext cx="1152525" cy="485775"/>
    <xdr:pic>
      <xdr:nvPicPr>
        <xdr:cNvPr id="571" name="image118.png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 preferRelativeResize="0"/>
      </xdr:nvPicPr>
      <xdr:blipFill>
        <a:blip xmlns:r="http://schemas.openxmlformats.org/officeDocument/2006/relationships" r:embed="rId146" cstate="print"/>
        <a:stretch>
          <a:fillRect/>
        </a:stretch>
      </xdr:blipFill>
      <xdr:spPr>
        <a:xfrm>
          <a:off x="10349865" y="99216210"/>
          <a:ext cx="11525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133350</xdr:colOff>
      <xdr:row>246</xdr:row>
      <xdr:rowOff>55245</xdr:rowOff>
    </xdr:from>
    <xdr:ext cx="1114425" cy="1095375"/>
    <xdr:pic>
      <xdr:nvPicPr>
        <xdr:cNvPr id="572" name="image103.png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 preferRelativeResize="0"/>
      </xdr:nvPicPr>
      <xdr:blipFill>
        <a:blip xmlns:r="http://schemas.openxmlformats.org/officeDocument/2006/relationships" r:embed="rId147" cstate="print"/>
        <a:stretch>
          <a:fillRect/>
        </a:stretch>
      </xdr:blipFill>
      <xdr:spPr>
        <a:xfrm>
          <a:off x="10740390" y="92402025"/>
          <a:ext cx="1114425" cy="10953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237</xdr:row>
      <xdr:rowOff>9525</xdr:rowOff>
    </xdr:from>
    <xdr:ext cx="1181100" cy="1247775"/>
    <xdr:pic>
      <xdr:nvPicPr>
        <xdr:cNvPr id="573" name="image106.png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 preferRelativeResize="0"/>
      </xdr:nvPicPr>
      <xdr:blipFill>
        <a:blip xmlns:r="http://schemas.openxmlformats.org/officeDocument/2006/relationships" r:embed="rId148" cstate="print"/>
        <a:stretch>
          <a:fillRect/>
        </a:stretch>
      </xdr:blipFill>
      <xdr:spPr>
        <a:xfrm>
          <a:off x="10635615" y="90298905"/>
          <a:ext cx="118110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165735</xdr:colOff>
      <xdr:row>231</xdr:row>
      <xdr:rowOff>19050</xdr:rowOff>
    </xdr:from>
    <xdr:ext cx="1104900" cy="914400"/>
    <xdr:pic>
      <xdr:nvPicPr>
        <xdr:cNvPr id="574" name="image109.png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 preferRelativeResize="0"/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10452735" y="89996010"/>
          <a:ext cx="1104900" cy="9144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234043</xdr:colOff>
      <xdr:row>273</xdr:row>
      <xdr:rowOff>30324</xdr:rowOff>
    </xdr:from>
    <xdr:ext cx="857250" cy="752475"/>
    <xdr:pic>
      <xdr:nvPicPr>
        <xdr:cNvPr id="575" name="image112.png" title="Imagen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 preferRelativeResize="0"/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10567696" y="102589304"/>
          <a:ext cx="857250" cy="7524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485775</xdr:colOff>
      <xdr:row>277</xdr:row>
      <xdr:rowOff>828675</xdr:rowOff>
    </xdr:from>
    <xdr:ext cx="523875" cy="723900"/>
    <xdr:pic>
      <xdr:nvPicPr>
        <xdr:cNvPr id="576" name="image97.png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 preferRelativeResize="0"/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742950</xdr:colOff>
      <xdr:row>287</xdr:row>
      <xdr:rowOff>582930</xdr:rowOff>
    </xdr:from>
    <xdr:ext cx="1447800" cy="828675"/>
    <xdr:pic>
      <xdr:nvPicPr>
        <xdr:cNvPr id="577" name="image105.png" title="Imagen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 preferRelativeResize="0"/>
      </xdr:nvPicPr>
      <xdr:blipFill>
        <a:blip xmlns:r="http://schemas.openxmlformats.org/officeDocument/2006/relationships" r:embed="rId152" cstate="print"/>
        <a:stretch>
          <a:fillRect/>
        </a:stretch>
      </xdr:blipFill>
      <xdr:spPr>
        <a:xfrm>
          <a:off x="10534650" y="109907070"/>
          <a:ext cx="1447800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714375</xdr:colOff>
      <xdr:row>286</xdr:row>
      <xdr:rowOff>156210</xdr:rowOff>
    </xdr:from>
    <xdr:ext cx="1485900" cy="1375410"/>
    <xdr:pic>
      <xdr:nvPicPr>
        <xdr:cNvPr id="578" name="image83.png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 preferRelativeResize="0"/>
      </xdr:nvPicPr>
      <xdr:blipFill>
        <a:blip xmlns:r="http://schemas.openxmlformats.org/officeDocument/2006/relationships" r:embed="rId153" cstate="print"/>
        <a:stretch>
          <a:fillRect/>
        </a:stretch>
      </xdr:blipFill>
      <xdr:spPr>
        <a:xfrm>
          <a:off x="10506075" y="108969810"/>
          <a:ext cx="1485900" cy="137541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282</xdr:row>
      <xdr:rowOff>485775</xdr:rowOff>
    </xdr:from>
    <xdr:ext cx="1209675" cy="1028700"/>
    <xdr:pic>
      <xdr:nvPicPr>
        <xdr:cNvPr id="579" name="image86.png" title="Imagen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 preferRelativeResize="0"/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242091</xdr:colOff>
      <xdr:row>299</xdr:row>
      <xdr:rowOff>69552</xdr:rowOff>
    </xdr:from>
    <xdr:ext cx="1033093" cy="1003469"/>
    <xdr:pic>
      <xdr:nvPicPr>
        <xdr:cNvPr id="580" name="image114.png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 preferRelativeResize="0"/>
      </xdr:nvPicPr>
      <xdr:blipFill>
        <a:blip xmlns:r="http://schemas.openxmlformats.org/officeDocument/2006/relationships" r:embed="rId155" cstate="print"/>
        <a:stretch>
          <a:fillRect/>
        </a:stretch>
      </xdr:blipFill>
      <xdr:spPr>
        <a:xfrm>
          <a:off x="10529091" y="114330674"/>
          <a:ext cx="1033093" cy="1003469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131445</xdr:colOff>
      <xdr:row>322</xdr:row>
      <xdr:rowOff>83820</xdr:rowOff>
    </xdr:from>
    <xdr:ext cx="1181100" cy="504825"/>
    <xdr:pic>
      <xdr:nvPicPr>
        <xdr:cNvPr id="581" name="image101.png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 preferRelativeResize="0"/>
      </xdr:nvPicPr>
      <xdr:blipFill>
        <a:blip xmlns:r="http://schemas.openxmlformats.org/officeDocument/2006/relationships" r:embed="rId156" cstate="print"/>
        <a:stretch>
          <a:fillRect/>
        </a:stretch>
      </xdr:blipFill>
      <xdr:spPr>
        <a:xfrm>
          <a:off x="10418445" y="118917720"/>
          <a:ext cx="1181100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152400</xdr:colOff>
      <xdr:row>325</xdr:row>
      <xdr:rowOff>0</xdr:rowOff>
    </xdr:from>
    <xdr:ext cx="1228725" cy="495300"/>
    <xdr:pic>
      <xdr:nvPicPr>
        <xdr:cNvPr id="582" name="image111.png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 preferRelativeResize="0"/>
      </xdr:nvPicPr>
      <xdr:blipFill>
        <a:blip xmlns:r="http://schemas.openxmlformats.org/officeDocument/2006/relationships" r:embed="rId1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</xdr:colOff>
      <xdr:row>318</xdr:row>
      <xdr:rowOff>19050</xdr:rowOff>
    </xdr:from>
    <xdr:ext cx="1143000" cy="590550"/>
    <xdr:pic>
      <xdr:nvPicPr>
        <xdr:cNvPr id="583" name="image110.png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 preferRelativeResize="0"/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110490</xdr:colOff>
      <xdr:row>311</xdr:row>
      <xdr:rowOff>36195</xdr:rowOff>
    </xdr:from>
    <xdr:ext cx="1095375" cy="447675"/>
    <xdr:pic>
      <xdr:nvPicPr>
        <xdr:cNvPr id="584" name="image121.png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 preferRelativeResize="0"/>
      </xdr:nvPicPr>
      <xdr:blipFill>
        <a:blip xmlns:r="http://schemas.openxmlformats.org/officeDocument/2006/relationships" r:embed="rId159" cstate="print"/>
        <a:stretch>
          <a:fillRect/>
        </a:stretch>
      </xdr:blipFill>
      <xdr:spPr>
        <a:xfrm>
          <a:off x="10397490" y="116355495"/>
          <a:ext cx="1095375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180975</xdr:colOff>
      <xdr:row>313</xdr:row>
      <xdr:rowOff>142875</xdr:rowOff>
    </xdr:from>
    <xdr:ext cx="1095375" cy="1104900"/>
    <xdr:pic>
      <xdr:nvPicPr>
        <xdr:cNvPr id="585" name="image124.png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 preferRelativeResize="0"/>
      </xdr:nvPicPr>
      <xdr:blipFill>
        <a:blip xmlns:r="http://schemas.openxmlformats.org/officeDocument/2006/relationships" r:embed="rId16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232410</xdr:colOff>
      <xdr:row>327</xdr:row>
      <xdr:rowOff>76200</xdr:rowOff>
    </xdr:from>
    <xdr:ext cx="904875" cy="723900"/>
    <xdr:pic>
      <xdr:nvPicPr>
        <xdr:cNvPr id="586" name="image117.png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 preferRelativeResize="0"/>
      </xdr:nvPicPr>
      <xdr:blipFill>
        <a:blip xmlns:r="http://schemas.openxmlformats.org/officeDocument/2006/relationships" r:embed="rId161" cstate="print"/>
        <a:stretch>
          <a:fillRect/>
        </a:stretch>
      </xdr:blipFill>
      <xdr:spPr>
        <a:xfrm>
          <a:off x="10519410" y="120053100"/>
          <a:ext cx="904875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</xdr:colOff>
      <xdr:row>330</xdr:row>
      <xdr:rowOff>104774</xdr:rowOff>
    </xdr:from>
    <xdr:ext cx="1457325" cy="649605"/>
    <xdr:pic>
      <xdr:nvPicPr>
        <xdr:cNvPr id="587" name="image116.png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 preferRelativeResize="0"/>
      </xdr:nvPicPr>
      <xdr:blipFill>
        <a:blip xmlns:r="http://schemas.openxmlformats.org/officeDocument/2006/relationships" r:embed="rId162" cstate="print"/>
        <a:stretch>
          <a:fillRect/>
        </a:stretch>
      </xdr:blipFill>
      <xdr:spPr>
        <a:xfrm>
          <a:off x="10555605" y="118412894"/>
          <a:ext cx="1457325" cy="64960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</xdr:colOff>
      <xdr:row>330</xdr:row>
      <xdr:rowOff>190501</xdr:rowOff>
    </xdr:from>
    <xdr:ext cx="1314450" cy="1226820"/>
    <xdr:pic>
      <xdr:nvPicPr>
        <xdr:cNvPr id="588" name="image119.png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 preferRelativeResize="0"/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10612755" y="118498621"/>
          <a:ext cx="1314450" cy="12268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116205</xdr:colOff>
      <xdr:row>350</xdr:row>
      <xdr:rowOff>0</xdr:rowOff>
    </xdr:from>
    <xdr:ext cx="1219200" cy="1409700"/>
    <xdr:pic>
      <xdr:nvPicPr>
        <xdr:cNvPr id="589" name="image104.png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 preferRelativeResize="0"/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10509885" y="124236480"/>
          <a:ext cx="1219200" cy="1409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258761</xdr:colOff>
      <xdr:row>338</xdr:row>
      <xdr:rowOff>37782</xdr:rowOff>
    </xdr:from>
    <xdr:ext cx="920115" cy="1192530"/>
    <xdr:pic>
      <xdr:nvPicPr>
        <xdr:cNvPr id="590" name="image129.png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 preferRelativeResize="0"/>
      </xdr:nvPicPr>
      <xdr:blipFill>
        <a:blip xmlns:r="http://schemas.openxmlformats.org/officeDocument/2006/relationships" r:embed="rId165" cstate="print"/>
        <a:stretch>
          <a:fillRect/>
        </a:stretch>
      </xdr:blipFill>
      <xdr:spPr>
        <a:xfrm>
          <a:off x="10863261" y="118814532"/>
          <a:ext cx="920115" cy="119253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171133</xdr:colOff>
      <xdr:row>358</xdr:row>
      <xdr:rowOff>189548</xdr:rowOff>
    </xdr:from>
    <xdr:ext cx="1009650" cy="777240"/>
    <xdr:pic>
      <xdr:nvPicPr>
        <xdr:cNvPr id="591" name="image126.png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 preferRelativeResize="0"/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10282873" y="125401388"/>
          <a:ext cx="1009650" cy="77724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241935</xdr:colOff>
      <xdr:row>376</xdr:row>
      <xdr:rowOff>173355</xdr:rowOff>
    </xdr:from>
    <xdr:ext cx="933450" cy="466725"/>
    <xdr:pic>
      <xdr:nvPicPr>
        <xdr:cNvPr id="592" name="image128.png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 preferRelativeResize="0"/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10788015" y="127800735"/>
          <a:ext cx="93345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213360</xdr:colOff>
      <xdr:row>373</xdr:row>
      <xdr:rowOff>76200</xdr:rowOff>
    </xdr:from>
    <xdr:ext cx="1082040" cy="464820"/>
    <xdr:pic>
      <xdr:nvPicPr>
        <xdr:cNvPr id="593" name="image125.png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68" cstate="print"/>
        <a:srcRect l="6000" t="29565" r="-6000" b="35653"/>
        <a:stretch/>
      </xdr:blipFill>
      <xdr:spPr>
        <a:xfrm>
          <a:off x="10759440" y="127055880"/>
          <a:ext cx="1082040" cy="4648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247650</xdr:colOff>
      <xdr:row>382</xdr:row>
      <xdr:rowOff>152400</xdr:rowOff>
    </xdr:from>
    <xdr:ext cx="904875" cy="419100"/>
    <xdr:pic>
      <xdr:nvPicPr>
        <xdr:cNvPr id="597" name="image102.png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 preferRelativeResize="0"/>
      </xdr:nvPicPr>
      <xdr:blipFill>
        <a:blip xmlns:r="http://schemas.openxmlformats.org/officeDocument/2006/relationships" r:embed="rId16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20955</xdr:colOff>
      <xdr:row>389</xdr:row>
      <xdr:rowOff>38100</xdr:rowOff>
    </xdr:from>
    <xdr:ext cx="1228725" cy="866775"/>
    <xdr:pic>
      <xdr:nvPicPr>
        <xdr:cNvPr id="598" name="image122.png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 preferRelativeResize="0"/>
      </xdr:nvPicPr>
      <xdr:blipFill>
        <a:blip xmlns:r="http://schemas.openxmlformats.org/officeDocument/2006/relationships" r:embed="rId170" cstate="print"/>
        <a:stretch>
          <a:fillRect/>
        </a:stretch>
      </xdr:blipFill>
      <xdr:spPr>
        <a:xfrm>
          <a:off x="10307955" y="134508240"/>
          <a:ext cx="1228725" cy="8667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120015</xdr:colOff>
      <xdr:row>392</xdr:row>
      <xdr:rowOff>219075</xdr:rowOff>
    </xdr:from>
    <xdr:ext cx="1257300" cy="942975"/>
    <xdr:pic>
      <xdr:nvPicPr>
        <xdr:cNvPr id="599" name="image108.png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 preferRelativeResize="0"/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10407015" y="135375015"/>
          <a:ext cx="1257300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396</xdr:row>
      <xdr:rowOff>18272</xdr:rowOff>
    </xdr:from>
    <xdr:ext cx="1076325" cy="904875"/>
    <xdr:pic>
      <xdr:nvPicPr>
        <xdr:cNvPr id="600" name="image141.png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0474001" y="134705660"/>
          <a:ext cx="1076325" cy="9048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</xdr:colOff>
      <xdr:row>384</xdr:row>
      <xdr:rowOff>112395</xdr:rowOff>
    </xdr:from>
    <xdr:ext cx="1219200" cy="1358265"/>
    <xdr:pic>
      <xdr:nvPicPr>
        <xdr:cNvPr id="601" name="image141.png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 preferRelativeResize="0"/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10353675" y="133439535"/>
          <a:ext cx="1219200" cy="135826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137161</xdr:colOff>
      <xdr:row>403</xdr:row>
      <xdr:rowOff>198120</xdr:rowOff>
    </xdr:from>
    <xdr:ext cx="1059179" cy="815340"/>
    <xdr:pic>
      <xdr:nvPicPr>
        <xdr:cNvPr id="602" name="image143.png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73" cstate="print"/>
        <a:srcRect l="8523" t="22764" r="15340" b="17886"/>
        <a:stretch/>
      </xdr:blipFill>
      <xdr:spPr>
        <a:xfrm rot="1430095">
          <a:off x="10424161" y="138523980"/>
          <a:ext cx="1059179" cy="81534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279919</xdr:colOff>
      <xdr:row>400</xdr:row>
      <xdr:rowOff>48909</xdr:rowOff>
    </xdr:from>
    <xdr:ext cx="979713" cy="821949"/>
    <xdr:pic>
      <xdr:nvPicPr>
        <xdr:cNvPr id="603" name="image133.png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 preferRelativeResize="0"/>
      </xdr:nvPicPr>
      <xdr:blipFill>
        <a:blip xmlns:r="http://schemas.openxmlformats.org/officeDocument/2006/relationships" r:embed="rId174" cstate="print"/>
        <a:stretch>
          <a:fillRect/>
        </a:stretch>
      </xdr:blipFill>
      <xdr:spPr>
        <a:xfrm>
          <a:off x="10582470" y="136042582"/>
          <a:ext cx="979713" cy="821949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441960</xdr:colOff>
      <xdr:row>412</xdr:row>
      <xdr:rowOff>99060</xdr:rowOff>
    </xdr:from>
    <xdr:ext cx="590550" cy="1247775"/>
    <xdr:pic>
      <xdr:nvPicPr>
        <xdr:cNvPr id="604" name="image113.png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 preferRelativeResize="0"/>
      </xdr:nvPicPr>
      <xdr:blipFill>
        <a:blip xmlns:r="http://schemas.openxmlformats.org/officeDocument/2006/relationships" r:embed="rId175" cstate="print"/>
        <a:stretch>
          <a:fillRect/>
        </a:stretch>
      </xdr:blipFill>
      <xdr:spPr>
        <a:xfrm>
          <a:off x="10728960" y="141648180"/>
          <a:ext cx="590550" cy="12477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457200</xdr:colOff>
      <xdr:row>415</xdr:row>
      <xdr:rowOff>9525</xdr:rowOff>
    </xdr:from>
    <xdr:ext cx="590550" cy="1438275"/>
    <xdr:pic>
      <xdr:nvPicPr>
        <xdr:cNvPr id="605" name="image139.png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 preferRelativeResize="0"/>
      </xdr:nvPicPr>
      <xdr:blipFill>
        <a:blip xmlns:r="http://schemas.openxmlformats.org/officeDocument/2006/relationships" r:embed="rId1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211455</xdr:colOff>
      <xdr:row>416</xdr:row>
      <xdr:rowOff>847725</xdr:rowOff>
    </xdr:from>
    <xdr:ext cx="1047750" cy="1352550"/>
    <xdr:pic>
      <xdr:nvPicPr>
        <xdr:cNvPr id="606" name="image127.png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 preferRelativeResize="0"/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10498455" y="144362805"/>
          <a:ext cx="1047750" cy="13525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63500</xdr:colOff>
      <xdr:row>223</xdr:row>
      <xdr:rowOff>33972</xdr:rowOff>
    </xdr:from>
    <xdr:ext cx="847725" cy="742950"/>
    <xdr:pic>
      <xdr:nvPicPr>
        <xdr:cNvPr id="607" name="image132.png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 preferRelativeResize="0"/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>
          <a:off x="10350500" y="87823992"/>
          <a:ext cx="84772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285750</xdr:colOff>
      <xdr:row>227</xdr:row>
      <xdr:rowOff>398145</xdr:rowOff>
    </xdr:from>
    <xdr:ext cx="752475" cy="847725"/>
    <xdr:pic>
      <xdr:nvPicPr>
        <xdr:cNvPr id="608" name="image123.png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 preferRelativeResize="0"/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10572750" y="89102565"/>
          <a:ext cx="752475" cy="8477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485775</xdr:colOff>
      <xdr:row>409</xdr:row>
      <xdr:rowOff>379095</xdr:rowOff>
    </xdr:from>
    <xdr:ext cx="504825" cy="1143000"/>
    <xdr:pic>
      <xdr:nvPicPr>
        <xdr:cNvPr id="609" name="image120.png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 preferRelativeResize="0"/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10772775" y="140419455"/>
          <a:ext cx="504825" cy="11430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47625</xdr:colOff>
      <xdr:row>435</xdr:row>
      <xdr:rowOff>201930</xdr:rowOff>
    </xdr:from>
    <xdr:ext cx="1228725" cy="1323975"/>
    <xdr:pic>
      <xdr:nvPicPr>
        <xdr:cNvPr id="610" name="image115.png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10334625" y="152518110"/>
          <a:ext cx="1228725" cy="13239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47625</xdr:colOff>
      <xdr:row>449</xdr:row>
      <xdr:rowOff>47625</xdr:rowOff>
    </xdr:from>
    <xdr:ext cx="1304925" cy="1381125"/>
    <xdr:pic>
      <xdr:nvPicPr>
        <xdr:cNvPr id="611" name="image115.png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 preferRelativeResize="0"/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514350</xdr:colOff>
      <xdr:row>469</xdr:row>
      <xdr:rowOff>133350</xdr:rowOff>
    </xdr:from>
    <xdr:ext cx="590550" cy="1076325"/>
    <xdr:pic>
      <xdr:nvPicPr>
        <xdr:cNvPr id="612" name="image138.png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 preferRelativeResize="0"/>
      </xdr:nvPicPr>
      <xdr:blipFill>
        <a:blip xmlns:r="http://schemas.openxmlformats.org/officeDocument/2006/relationships" r:embed="rId18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200025</xdr:colOff>
      <xdr:row>276</xdr:row>
      <xdr:rowOff>0</xdr:rowOff>
    </xdr:from>
    <xdr:ext cx="1143000" cy="0"/>
    <xdr:pic>
      <xdr:nvPicPr>
        <xdr:cNvPr id="613" name="image146.png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 preferRelativeResize="0"/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177165</xdr:colOff>
      <xdr:row>425</xdr:row>
      <xdr:rowOff>51435</xdr:rowOff>
    </xdr:from>
    <xdr:ext cx="971550" cy="702945"/>
    <xdr:pic>
      <xdr:nvPicPr>
        <xdr:cNvPr id="614" name="image136.png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 preferRelativeResize="0"/>
      </xdr:nvPicPr>
      <xdr:blipFill>
        <a:blip xmlns:r="http://schemas.openxmlformats.org/officeDocument/2006/relationships" r:embed="rId184" cstate="print"/>
        <a:stretch>
          <a:fillRect/>
        </a:stretch>
      </xdr:blipFill>
      <xdr:spPr>
        <a:xfrm>
          <a:off x="10464165" y="149091015"/>
          <a:ext cx="971550" cy="70294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457200</xdr:colOff>
      <xdr:row>477</xdr:row>
      <xdr:rowOff>38100</xdr:rowOff>
    </xdr:from>
    <xdr:ext cx="419100" cy="1019175"/>
    <xdr:pic>
      <xdr:nvPicPr>
        <xdr:cNvPr id="615" name="image153.png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85" cstate="print"/>
        <a:srcRect r="54545"/>
        <a:stretch/>
      </xdr:blipFill>
      <xdr:spPr>
        <a:xfrm>
          <a:off x="11003280" y="156773880"/>
          <a:ext cx="41910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259080</xdr:colOff>
      <xdr:row>479</xdr:row>
      <xdr:rowOff>104775</xdr:rowOff>
    </xdr:from>
    <xdr:ext cx="941070" cy="367665"/>
    <xdr:pic>
      <xdr:nvPicPr>
        <xdr:cNvPr id="616" name="image161.png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86" cstate="print"/>
        <a:srcRect l="11785" b="25769"/>
        <a:stretch/>
      </xdr:blipFill>
      <xdr:spPr>
        <a:xfrm>
          <a:off x="10805160" y="157968315"/>
          <a:ext cx="941070" cy="36766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262890</xdr:colOff>
      <xdr:row>481</xdr:row>
      <xdr:rowOff>165735</xdr:rowOff>
    </xdr:from>
    <xdr:ext cx="1066800" cy="657225"/>
    <xdr:pic>
      <xdr:nvPicPr>
        <xdr:cNvPr id="617" name="image167.png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 preferRelativeResize="0"/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10549890" y="164209095"/>
          <a:ext cx="1066800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74295</xdr:colOff>
      <xdr:row>479</xdr:row>
      <xdr:rowOff>422910</xdr:rowOff>
    </xdr:from>
    <xdr:ext cx="1200150" cy="790575"/>
    <xdr:pic>
      <xdr:nvPicPr>
        <xdr:cNvPr id="618" name="image147.png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 preferRelativeResize="0"/>
      </xdr:nvPicPr>
      <xdr:blipFill>
        <a:blip xmlns:r="http://schemas.openxmlformats.org/officeDocument/2006/relationships" r:embed="rId188" cstate="print"/>
        <a:stretch>
          <a:fillRect/>
        </a:stretch>
      </xdr:blipFill>
      <xdr:spPr>
        <a:xfrm>
          <a:off x="10361295" y="163589970"/>
          <a:ext cx="1200150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346710</xdr:colOff>
      <xdr:row>507</xdr:row>
      <xdr:rowOff>215265</xdr:rowOff>
    </xdr:from>
    <xdr:ext cx="803910" cy="920115"/>
    <xdr:pic>
      <xdr:nvPicPr>
        <xdr:cNvPr id="619" name="image148.png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 preferRelativeResize="0"/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10633710" y="170324145"/>
          <a:ext cx="803910" cy="92011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137161</xdr:colOff>
      <xdr:row>510</xdr:row>
      <xdr:rowOff>415291</xdr:rowOff>
    </xdr:from>
    <xdr:ext cx="1154430" cy="605790"/>
    <xdr:pic>
      <xdr:nvPicPr>
        <xdr:cNvPr id="620" name="image145.png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 preferRelativeResize="0"/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 rot="910669">
          <a:off x="10424161" y="171209971"/>
          <a:ext cx="1154430" cy="6057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133351</xdr:colOff>
      <xdr:row>512</xdr:row>
      <xdr:rowOff>295275</xdr:rowOff>
    </xdr:from>
    <xdr:ext cx="1200150" cy="952500"/>
    <xdr:pic>
      <xdr:nvPicPr>
        <xdr:cNvPr id="621" name="image163.png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 preferRelativeResize="0"/>
      </xdr:nvPicPr>
      <xdr:blipFill>
        <a:blip xmlns:r="http://schemas.openxmlformats.org/officeDocument/2006/relationships" r:embed="rId191" cstate="print"/>
        <a:stretch>
          <a:fillRect/>
        </a:stretch>
      </xdr:blipFill>
      <xdr:spPr>
        <a:xfrm rot="20110239">
          <a:off x="10420351" y="171737655"/>
          <a:ext cx="1200150" cy="9525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352425</xdr:colOff>
      <xdr:row>517</xdr:row>
      <xdr:rowOff>19050</xdr:rowOff>
    </xdr:from>
    <xdr:ext cx="809625" cy="504825"/>
    <xdr:pic>
      <xdr:nvPicPr>
        <xdr:cNvPr id="622" name="image155.png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 preferRelativeResize="0"/>
      </xdr:nvPicPr>
      <xdr:blipFill>
        <a:blip xmlns:r="http://schemas.openxmlformats.org/officeDocument/2006/relationships" r:embed="rId19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64770</xdr:colOff>
      <xdr:row>428</xdr:row>
      <xdr:rowOff>356235</xdr:rowOff>
    </xdr:from>
    <xdr:ext cx="1266825" cy="596265"/>
    <xdr:pic>
      <xdr:nvPicPr>
        <xdr:cNvPr id="623" name="image150.png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93" cstate="print"/>
        <a:srcRect l="1805" t="30316" r="-1805" b="32421"/>
        <a:stretch/>
      </xdr:blipFill>
      <xdr:spPr>
        <a:xfrm>
          <a:off x="10351770" y="150081615"/>
          <a:ext cx="1266825" cy="59626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243840</xdr:colOff>
      <xdr:row>526</xdr:row>
      <xdr:rowOff>222885</xdr:rowOff>
    </xdr:from>
    <xdr:ext cx="929639" cy="1156335"/>
    <xdr:pic>
      <xdr:nvPicPr>
        <xdr:cNvPr id="624" name="image158.png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94" cstate="print"/>
        <a:srcRect l="18144" t="17710" r="24949" b="11603"/>
        <a:stretch/>
      </xdr:blipFill>
      <xdr:spPr>
        <a:xfrm>
          <a:off x="10530840" y="176084865"/>
          <a:ext cx="929639" cy="115633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</xdr:colOff>
      <xdr:row>532</xdr:row>
      <xdr:rowOff>632460</xdr:rowOff>
    </xdr:from>
    <xdr:ext cx="1409700" cy="1066800"/>
    <xdr:pic>
      <xdr:nvPicPr>
        <xdr:cNvPr id="625" name="image159.png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 preferRelativeResize="0"/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10287001" y="178528980"/>
          <a:ext cx="1409700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381000</xdr:colOff>
      <xdr:row>534</xdr:row>
      <xdr:rowOff>38100</xdr:rowOff>
    </xdr:from>
    <xdr:ext cx="895350" cy="657225"/>
    <xdr:pic>
      <xdr:nvPicPr>
        <xdr:cNvPr id="626" name="image152.png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 preferRelativeResize="0"/>
      </xdr:nvPicPr>
      <xdr:blipFill>
        <a:blip xmlns:r="http://schemas.openxmlformats.org/officeDocument/2006/relationships" r:embed="rId19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</xdr:colOff>
      <xdr:row>568</xdr:row>
      <xdr:rowOff>123825</xdr:rowOff>
    </xdr:from>
    <xdr:ext cx="1181100" cy="942975"/>
    <xdr:pic>
      <xdr:nvPicPr>
        <xdr:cNvPr id="627" name="image149.png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 preferRelativeResize="0"/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744855</xdr:colOff>
      <xdr:row>542</xdr:row>
      <xdr:rowOff>188595</xdr:rowOff>
    </xdr:from>
    <xdr:ext cx="1409700" cy="1590675"/>
    <xdr:pic>
      <xdr:nvPicPr>
        <xdr:cNvPr id="628" name="image135.png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 preferRelativeResize="0"/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10102215" y="177826035"/>
          <a:ext cx="1409700" cy="15906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100965</xdr:colOff>
      <xdr:row>1187</xdr:row>
      <xdr:rowOff>501015</xdr:rowOff>
    </xdr:from>
    <xdr:ext cx="1276350" cy="1200150"/>
    <xdr:pic>
      <xdr:nvPicPr>
        <xdr:cNvPr id="630" name="image137.png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 preferRelativeResize="0"/>
      </xdr:nvPicPr>
      <xdr:blipFill>
        <a:blip xmlns:r="http://schemas.openxmlformats.org/officeDocument/2006/relationships" r:embed="rId199" cstate="print"/>
        <a:stretch>
          <a:fillRect/>
        </a:stretch>
      </xdr:blipFill>
      <xdr:spPr>
        <a:xfrm>
          <a:off x="10387965" y="377729115"/>
          <a:ext cx="127635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</xdr:colOff>
      <xdr:row>554</xdr:row>
      <xdr:rowOff>85725</xdr:rowOff>
    </xdr:from>
    <xdr:ext cx="1114425" cy="1714500"/>
    <xdr:pic>
      <xdr:nvPicPr>
        <xdr:cNvPr id="631" name="image160.png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 preferRelativeResize="0"/>
      </xdr:nvPicPr>
      <xdr:blipFill>
        <a:blip xmlns:r="http://schemas.openxmlformats.org/officeDocument/2006/relationships" r:embed="rId20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180975</xdr:colOff>
      <xdr:row>582</xdr:row>
      <xdr:rowOff>552450</xdr:rowOff>
    </xdr:from>
    <xdr:ext cx="1238250" cy="466725"/>
    <xdr:pic>
      <xdr:nvPicPr>
        <xdr:cNvPr id="632" name="image162.png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 preferRelativeResize="0"/>
      </xdr:nvPicPr>
      <xdr:blipFill>
        <a:blip xmlns:r="http://schemas.openxmlformats.org/officeDocument/2006/relationships" r:embed="rId20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133350</xdr:colOff>
      <xdr:row>577</xdr:row>
      <xdr:rowOff>800100</xdr:rowOff>
    </xdr:from>
    <xdr:ext cx="1276350" cy="923925"/>
    <xdr:pic>
      <xdr:nvPicPr>
        <xdr:cNvPr id="633" name="image142.png" title="Imagen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 preferRelativeResize="0"/>
      </xdr:nvPicPr>
      <xdr:blipFill>
        <a:blip xmlns:r="http://schemas.openxmlformats.org/officeDocument/2006/relationships" r:embed="rId20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121920</xdr:colOff>
      <xdr:row>583</xdr:row>
      <xdr:rowOff>310515</xdr:rowOff>
    </xdr:from>
    <xdr:ext cx="1181100" cy="762000"/>
    <xdr:pic>
      <xdr:nvPicPr>
        <xdr:cNvPr id="634" name="image175.png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 preferRelativeResize="0"/>
      </xdr:nvPicPr>
      <xdr:blipFill>
        <a:blip xmlns:r="http://schemas.openxmlformats.org/officeDocument/2006/relationships" r:embed="rId203" cstate="print"/>
        <a:stretch>
          <a:fillRect/>
        </a:stretch>
      </xdr:blipFill>
      <xdr:spPr>
        <a:xfrm>
          <a:off x="10408920" y="194315715"/>
          <a:ext cx="118110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</xdr:colOff>
      <xdr:row>581</xdr:row>
      <xdr:rowOff>167640</xdr:rowOff>
    </xdr:from>
    <xdr:ext cx="1466850" cy="678179"/>
    <xdr:pic>
      <xdr:nvPicPr>
        <xdr:cNvPr id="635" name="image156.png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04" cstate="print"/>
        <a:srcRect l="7273" t="24935" r="-7273" b="25195"/>
        <a:stretch/>
      </xdr:blipFill>
      <xdr:spPr>
        <a:xfrm>
          <a:off x="10306050" y="193441320"/>
          <a:ext cx="1466850" cy="678179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752630</xdr:colOff>
      <xdr:row>579</xdr:row>
      <xdr:rowOff>417662</xdr:rowOff>
    </xdr:from>
    <xdr:ext cx="1419225" cy="476250"/>
    <xdr:pic>
      <xdr:nvPicPr>
        <xdr:cNvPr id="637" name="image182.png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 preferRelativeResize="0"/>
      </xdr:nvPicPr>
      <xdr:blipFill>
        <a:blip xmlns:r="http://schemas.openxmlformats.org/officeDocument/2006/relationships" r:embed="rId205" cstate="print"/>
        <a:stretch>
          <a:fillRect/>
        </a:stretch>
      </xdr:blipFill>
      <xdr:spPr>
        <a:xfrm>
          <a:off x="10300957" y="190513335"/>
          <a:ext cx="1419225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167640</xdr:colOff>
      <xdr:row>585</xdr:row>
      <xdr:rowOff>34290</xdr:rowOff>
    </xdr:from>
    <xdr:ext cx="1181100" cy="685800"/>
    <xdr:pic>
      <xdr:nvPicPr>
        <xdr:cNvPr id="638" name="image174.png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 preferRelativeResize="0"/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10454640" y="194976750"/>
          <a:ext cx="1181100" cy="6858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93345</xdr:colOff>
      <xdr:row>587</xdr:row>
      <xdr:rowOff>15240</xdr:rowOff>
    </xdr:from>
    <xdr:ext cx="1285875" cy="457200"/>
    <xdr:pic>
      <xdr:nvPicPr>
        <xdr:cNvPr id="639" name="image144.png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 preferRelativeResize="0"/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10380345" y="195567300"/>
          <a:ext cx="1285875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</xdr:colOff>
      <xdr:row>537</xdr:row>
      <xdr:rowOff>66675</xdr:rowOff>
    </xdr:from>
    <xdr:ext cx="1333500" cy="971550"/>
    <xdr:pic>
      <xdr:nvPicPr>
        <xdr:cNvPr id="640" name="image171.png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 preferRelativeResize="0"/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161925</xdr:colOff>
      <xdr:row>564</xdr:row>
      <xdr:rowOff>152400</xdr:rowOff>
    </xdr:from>
    <xdr:ext cx="1219200" cy="638175"/>
    <xdr:pic>
      <xdr:nvPicPr>
        <xdr:cNvPr id="641" name="image168.png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 preferRelativeResize="0"/>
      </xdr:nvPicPr>
      <xdr:blipFill>
        <a:blip xmlns:r="http://schemas.openxmlformats.org/officeDocument/2006/relationships" r:embed="rId2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589</xdr:row>
      <xdr:rowOff>3810</xdr:rowOff>
    </xdr:from>
    <xdr:ext cx="847725" cy="758190"/>
    <xdr:pic>
      <xdr:nvPicPr>
        <xdr:cNvPr id="642" name="image164.png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 preferRelativeResize="0"/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10544175" y="196013070"/>
          <a:ext cx="847725" cy="7581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112395</xdr:colOff>
      <xdr:row>603</xdr:row>
      <xdr:rowOff>121920</xdr:rowOff>
    </xdr:from>
    <xdr:ext cx="1162050" cy="533400"/>
    <xdr:pic>
      <xdr:nvPicPr>
        <xdr:cNvPr id="644" name="image179.png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 preferRelativeResize="0"/>
      </xdr:nvPicPr>
      <xdr:blipFill>
        <a:blip xmlns:r="http://schemas.openxmlformats.org/officeDocument/2006/relationships" r:embed="rId211" cstate="print"/>
        <a:stretch>
          <a:fillRect/>
        </a:stretch>
      </xdr:blipFill>
      <xdr:spPr>
        <a:xfrm>
          <a:off x="10399395" y="204764640"/>
          <a:ext cx="1162050" cy="5334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201931</xdr:colOff>
      <xdr:row>608</xdr:row>
      <xdr:rowOff>47625</xdr:rowOff>
    </xdr:from>
    <xdr:ext cx="971550" cy="828675"/>
    <xdr:pic>
      <xdr:nvPicPr>
        <xdr:cNvPr id="645" name="image177.png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 preferRelativeResize="0"/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10488931" y="206770605"/>
          <a:ext cx="971550" cy="8286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118111</xdr:colOff>
      <xdr:row>611</xdr:row>
      <xdr:rowOff>32385</xdr:rowOff>
    </xdr:from>
    <xdr:ext cx="1040130" cy="912495"/>
    <xdr:pic>
      <xdr:nvPicPr>
        <xdr:cNvPr id="646" name="image154.png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 preferRelativeResize="0"/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10405111" y="207677385"/>
          <a:ext cx="1040130" cy="91249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43815</xdr:colOff>
      <xdr:row>618</xdr:row>
      <xdr:rowOff>613410</xdr:rowOff>
    </xdr:from>
    <xdr:ext cx="1314450" cy="628650"/>
    <xdr:pic>
      <xdr:nvPicPr>
        <xdr:cNvPr id="647" name="image176.png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PicPr preferRelativeResize="0"/>
      </xdr:nvPicPr>
      <xdr:blipFill>
        <a:blip xmlns:r="http://schemas.openxmlformats.org/officeDocument/2006/relationships" r:embed="rId214" cstate="print"/>
        <a:stretch>
          <a:fillRect/>
        </a:stretch>
      </xdr:blipFill>
      <xdr:spPr>
        <a:xfrm>
          <a:off x="10330815" y="211047330"/>
          <a:ext cx="1314450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</xdr:colOff>
      <xdr:row>614</xdr:row>
      <xdr:rowOff>43815</xdr:rowOff>
    </xdr:from>
    <xdr:ext cx="1276350" cy="981075"/>
    <xdr:pic>
      <xdr:nvPicPr>
        <xdr:cNvPr id="649" name="image173.png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PicPr preferRelativeResize="0"/>
      </xdr:nvPicPr>
      <xdr:blipFill>
        <a:blip xmlns:r="http://schemas.openxmlformats.org/officeDocument/2006/relationships" r:embed="rId215" cstate="print"/>
        <a:stretch>
          <a:fillRect/>
        </a:stretch>
      </xdr:blipFill>
      <xdr:spPr>
        <a:xfrm>
          <a:off x="10382250" y="209540475"/>
          <a:ext cx="12763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127635</xdr:colOff>
      <xdr:row>623</xdr:row>
      <xdr:rowOff>68581</xdr:rowOff>
    </xdr:from>
    <xdr:ext cx="1015365" cy="579120"/>
    <xdr:pic>
      <xdr:nvPicPr>
        <xdr:cNvPr id="650" name="image157.png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PicPr preferRelativeResize="0"/>
      </xdr:nvPicPr>
      <xdr:blipFill>
        <a:blip xmlns:r="http://schemas.openxmlformats.org/officeDocument/2006/relationships" r:embed="rId216" cstate="print"/>
        <a:stretch>
          <a:fillRect/>
        </a:stretch>
      </xdr:blipFill>
      <xdr:spPr>
        <a:xfrm>
          <a:off x="10414635" y="212826601"/>
          <a:ext cx="1015365" cy="5791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112395</xdr:colOff>
      <xdr:row>621</xdr:row>
      <xdr:rowOff>220980</xdr:rowOff>
    </xdr:from>
    <xdr:ext cx="1304925" cy="971550"/>
    <xdr:pic>
      <xdr:nvPicPr>
        <xdr:cNvPr id="651" name="image197.png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PicPr preferRelativeResize="0"/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10399395" y="212079840"/>
          <a:ext cx="1304925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626</xdr:row>
      <xdr:rowOff>333375</xdr:rowOff>
    </xdr:from>
    <xdr:ext cx="1171575" cy="695325"/>
    <xdr:pic>
      <xdr:nvPicPr>
        <xdr:cNvPr id="652" name="image187.png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PicPr preferRelativeResize="0"/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43815</xdr:colOff>
      <xdr:row>624</xdr:row>
      <xdr:rowOff>0</xdr:rowOff>
    </xdr:from>
    <xdr:ext cx="1285875" cy="695325"/>
    <xdr:pic>
      <xdr:nvPicPr>
        <xdr:cNvPr id="653" name="image181.png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/>
      </xdr:nvPicPr>
      <xdr:blipFill>
        <a:blip xmlns:r="http://schemas.openxmlformats.org/officeDocument/2006/relationships" r:embed="rId219" cstate="print"/>
        <a:stretch>
          <a:fillRect/>
        </a:stretch>
      </xdr:blipFill>
      <xdr:spPr>
        <a:xfrm>
          <a:off x="10330815" y="213413340"/>
          <a:ext cx="1285875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533520</xdr:colOff>
      <xdr:row>634</xdr:row>
      <xdr:rowOff>46073</xdr:rowOff>
    </xdr:from>
    <xdr:ext cx="439694" cy="987495"/>
    <xdr:pic>
      <xdr:nvPicPr>
        <xdr:cNvPr id="654" name="image172.png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/>
      </xdr:nvPicPr>
      <xdr:blipFill>
        <a:blip xmlns:r="http://schemas.openxmlformats.org/officeDocument/2006/relationships" r:embed="rId220" cstate="print"/>
        <a:stretch>
          <a:fillRect/>
        </a:stretch>
      </xdr:blipFill>
      <xdr:spPr>
        <a:xfrm>
          <a:off x="10820520" y="215768273"/>
          <a:ext cx="439694" cy="98749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348615</xdr:colOff>
      <xdr:row>637</xdr:row>
      <xdr:rowOff>398145</xdr:rowOff>
    </xdr:from>
    <xdr:ext cx="786765" cy="478155"/>
    <xdr:pic>
      <xdr:nvPicPr>
        <xdr:cNvPr id="655" name="image183.png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/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10635615" y="217225245"/>
          <a:ext cx="786765" cy="47815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101082</xdr:colOff>
      <xdr:row>649</xdr:row>
      <xdr:rowOff>3616</xdr:rowOff>
    </xdr:from>
    <xdr:ext cx="1213368" cy="626199"/>
    <xdr:pic>
      <xdr:nvPicPr>
        <xdr:cNvPr id="656" name="image198.png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22" cstate="print"/>
        <a:srcRect t="-1" b="42088"/>
        <a:stretch/>
      </xdr:blipFill>
      <xdr:spPr>
        <a:xfrm>
          <a:off x="10403633" y="220664820"/>
          <a:ext cx="1213368" cy="626199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99060</xdr:colOff>
      <xdr:row>652</xdr:row>
      <xdr:rowOff>487679</xdr:rowOff>
    </xdr:from>
    <xdr:ext cx="1219200" cy="1082041"/>
    <xdr:pic>
      <xdr:nvPicPr>
        <xdr:cNvPr id="657" name="image186.png" title="Imagen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/>
      </xdr:nvPicPr>
      <xdr:blipFill>
        <a:blip xmlns:r="http://schemas.openxmlformats.org/officeDocument/2006/relationships" r:embed="rId223" cstate="print"/>
        <a:stretch>
          <a:fillRect/>
        </a:stretch>
      </xdr:blipFill>
      <xdr:spPr>
        <a:xfrm>
          <a:off x="10386060" y="224698559"/>
          <a:ext cx="1219200" cy="1082041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743920</xdr:colOff>
      <xdr:row>656</xdr:row>
      <xdr:rowOff>326570</xdr:rowOff>
    </xdr:from>
    <xdr:ext cx="1448773" cy="482083"/>
    <xdr:pic>
      <xdr:nvPicPr>
        <xdr:cNvPr id="659" name="image166.png" title="Imagen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24" cstate="print"/>
        <a:srcRect l="563" t="35238" r="-563" b="39524"/>
        <a:stretch/>
      </xdr:blipFill>
      <xdr:spPr>
        <a:xfrm>
          <a:off x="10292247" y="224020223"/>
          <a:ext cx="1448773" cy="482083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60960</xdr:colOff>
      <xdr:row>658</xdr:row>
      <xdr:rowOff>432435</xdr:rowOff>
    </xdr:from>
    <xdr:ext cx="1219200" cy="1057275"/>
    <xdr:pic>
      <xdr:nvPicPr>
        <xdr:cNvPr id="660" name="image195.png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/>
      </xdr:nvPicPr>
      <xdr:blipFill>
        <a:blip xmlns:r="http://schemas.openxmlformats.org/officeDocument/2006/relationships" r:embed="rId225" cstate="print"/>
        <a:stretch>
          <a:fillRect/>
        </a:stretch>
      </xdr:blipFill>
      <xdr:spPr>
        <a:xfrm>
          <a:off x="10347960" y="227653215"/>
          <a:ext cx="1219200" cy="105727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716630</xdr:colOff>
      <xdr:row>657</xdr:row>
      <xdr:rowOff>284000</xdr:rowOff>
    </xdr:from>
    <xdr:ext cx="1590675" cy="923925"/>
    <xdr:pic>
      <xdr:nvPicPr>
        <xdr:cNvPr id="661" name="image170.png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/>
      </xdr:nvPicPr>
      <xdr:blipFill>
        <a:blip xmlns:r="http://schemas.openxmlformats.org/officeDocument/2006/relationships" r:embed="rId226" cstate="print"/>
        <a:stretch>
          <a:fillRect/>
        </a:stretch>
      </xdr:blipFill>
      <xdr:spPr>
        <a:xfrm>
          <a:off x="10264957" y="224397531"/>
          <a:ext cx="1590675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</xdr:colOff>
      <xdr:row>668</xdr:row>
      <xdr:rowOff>142875</xdr:rowOff>
    </xdr:from>
    <xdr:ext cx="1181100" cy="219075"/>
    <xdr:pic>
      <xdr:nvPicPr>
        <xdr:cNvPr id="662" name="image185.png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/>
      </xdr:nvPicPr>
      <xdr:blipFill>
        <a:blip xmlns:r="http://schemas.openxmlformats.org/officeDocument/2006/relationships" r:embed="rId2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238125</xdr:colOff>
      <xdr:row>662</xdr:row>
      <xdr:rowOff>285750</xdr:rowOff>
    </xdr:from>
    <xdr:ext cx="1009650" cy="1085850"/>
    <xdr:pic>
      <xdr:nvPicPr>
        <xdr:cNvPr id="663" name="image169.png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/>
      </xdr:nvPicPr>
      <xdr:blipFill>
        <a:blip xmlns:r="http://schemas.openxmlformats.org/officeDocument/2006/relationships" r:embed="rId2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125730</xdr:colOff>
      <xdr:row>668</xdr:row>
      <xdr:rowOff>485774</xdr:rowOff>
    </xdr:from>
    <xdr:ext cx="981075" cy="809625"/>
    <xdr:pic>
      <xdr:nvPicPr>
        <xdr:cNvPr id="664" name="image212.png" title="Imagen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/>
      </xdr:nvPicPr>
      <xdr:blipFill>
        <a:blip xmlns:r="http://schemas.openxmlformats.org/officeDocument/2006/relationships" r:embed="rId229" cstate="print"/>
        <a:stretch>
          <a:fillRect/>
        </a:stretch>
      </xdr:blipFill>
      <xdr:spPr>
        <a:xfrm>
          <a:off x="10671810" y="234922694"/>
          <a:ext cx="9810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276225</xdr:colOff>
      <xdr:row>717</xdr:row>
      <xdr:rowOff>19050</xdr:rowOff>
    </xdr:from>
    <xdr:ext cx="1009650" cy="1085850"/>
    <xdr:pic>
      <xdr:nvPicPr>
        <xdr:cNvPr id="665" name="image190.png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/>
      </xdr:nvPicPr>
      <xdr:blipFill>
        <a:blip xmlns:r="http://schemas.openxmlformats.org/officeDocument/2006/relationships" r:embed="rId2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203835</xdr:colOff>
      <xdr:row>708</xdr:row>
      <xdr:rowOff>22860</xdr:rowOff>
    </xdr:from>
    <xdr:ext cx="1038225" cy="1104900"/>
    <xdr:pic>
      <xdr:nvPicPr>
        <xdr:cNvPr id="666" name="image189.png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/>
      </xdr:nvPicPr>
      <xdr:blipFill>
        <a:blip xmlns:r="http://schemas.openxmlformats.org/officeDocument/2006/relationships" r:embed="rId231" cstate="print"/>
        <a:stretch>
          <a:fillRect/>
        </a:stretch>
      </xdr:blipFill>
      <xdr:spPr>
        <a:xfrm>
          <a:off x="10490835" y="243756180"/>
          <a:ext cx="1038225" cy="1104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114300</xdr:colOff>
      <xdr:row>744</xdr:row>
      <xdr:rowOff>129540</xdr:rowOff>
    </xdr:from>
    <xdr:ext cx="1181100" cy="1200150"/>
    <xdr:pic>
      <xdr:nvPicPr>
        <xdr:cNvPr id="667" name="image194.png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/>
      </xdr:nvPicPr>
      <xdr:blipFill>
        <a:blip xmlns:r="http://schemas.openxmlformats.org/officeDocument/2006/relationships" r:embed="rId232" cstate="print"/>
        <a:stretch>
          <a:fillRect/>
        </a:stretch>
      </xdr:blipFill>
      <xdr:spPr>
        <a:xfrm>
          <a:off x="10401300" y="252138180"/>
          <a:ext cx="1181100" cy="12001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723</xdr:row>
      <xdr:rowOff>19050</xdr:rowOff>
    </xdr:from>
    <xdr:ext cx="1066800" cy="1162050"/>
    <xdr:pic>
      <xdr:nvPicPr>
        <xdr:cNvPr id="668" name="image192.png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/>
      </xdr:nvPicPr>
      <xdr:blipFill>
        <a:blip xmlns:r="http://schemas.openxmlformats.org/officeDocument/2006/relationships" r:embed="rId2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247651</xdr:colOff>
      <xdr:row>751</xdr:row>
      <xdr:rowOff>93345</xdr:rowOff>
    </xdr:from>
    <xdr:ext cx="864870" cy="1263015"/>
    <xdr:pic>
      <xdr:nvPicPr>
        <xdr:cNvPr id="669" name="image210.png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/>
      </xdr:nvPicPr>
      <xdr:blipFill>
        <a:blip xmlns:r="http://schemas.openxmlformats.org/officeDocument/2006/relationships" r:embed="rId234" cstate="print"/>
        <a:stretch>
          <a:fillRect/>
        </a:stretch>
      </xdr:blipFill>
      <xdr:spPr>
        <a:xfrm>
          <a:off x="10793731" y="246531765"/>
          <a:ext cx="864870" cy="126301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121608</xdr:colOff>
      <xdr:row>765</xdr:row>
      <xdr:rowOff>46497</xdr:rowOff>
    </xdr:from>
    <xdr:ext cx="1183005" cy="537210"/>
    <xdr:pic>
      <xdr:nvPicPr>
        <xdr:cNvPr id="670" name="image202.png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/>
      </xdr:nvPicPr>
      <xdr:blipFill>
        <a:blip xmlns:r="http://schemas.openxmlformats.org/officeDocument/2006/relationships" r:embed="rId235" cstate="print"/>
        <a:stretch>
          <a:fillRect/>
        </a:stretch>
      </xdr:blipFill>
      <xdr:spPr>
        <a:xfrm>
          <a:off x="10424159" y="254142395"/>
          <a:ext cx="1183005" cy="53721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76394</xdr:colOff>
      <xdr:row>760</xdr:row>
      <xdr:rowOff>248660</xdr:rowOff>
    </xdr:from>
    <xdr:ext cx="1285875" cy="809625"/>
    <xdr:pic>
      <xdr:nvPicPr>
        <xdr:cNvPr id="671" name="image193.png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/>
      </xdr:nvPicPr>
      <xdr:blipFill>
        <a:blip xmlns:r="http://schemas.openxmlformats.org/officeDocument/2006/relationships" r:embed="rId236" cstate="print"/>
        <a:stretch>
          <a:fillRect/>
        </a:stretch>
      </xdr:blipFill>
      <xdr:spPr>
        <a:xfrm>
          <a:off x="10378945" y="253014946"/>
          <a:ext cx="12858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228600</xdr:colOff>
      <xdr:row>767</xdr:row>
      <xdr:rowOff>76200</xdr:rowOff>
    </xdr:from>
    <xdr:ext cx="1143000" cy="866775"/>
    <xdr:pic>
      <xdr:nvPicPr>
        <xdr:cNvPr id="672" name="image180.png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/>
      </xdr:nvPicPr>
      <xdr:blipFill>
        <a:blip xmlns:r="http://schemas.openxmlformats.org/officeDocument/2006/relationships" r:embed="rId2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144780</xdr:colOff>
      <xdr:row>763</xdr:row>
      <xdr:rowOff>30480</xdr:rowOff>
    </xdr:from>
    <xdr:ext cx="1171575" cy="388620"/>
    <xdr:pic>
      <xdr:nvPicPr>
        <xdr:cNvPr id="673" name="image201.png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38" cstate="print"/>
        <a:srcRect t="26095" b="35048"/>
        <a:stretch/>
      </xdr:blipFill>
      <xdr:spPr>
        <a:xfrm>
          <a:off x="10431780" y="256832100"/>
          <a:ext cx="1171575" cy="3886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211455</xdr:colOff>
      <xdr:row>770</xdr:row>
      <xdr:rowOff>462915</xdr:rowOff>
    </xdr:from>
    <xdr:ext cx="977265" cy="596265"/>
    <xdr:pic>
      <xdr:nvPicPr>
        <xdr:cNvPr id="674" name="image199.png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/>
      </xdr:nvPicPr>
      <xdr:blipFill>
        <a:blip xmlns:r="http://schemas.openxmlformats.org/officeDocument/2006/relationships" r:embed="rId239" cstate="print"/>
        <a:stretch>
          <a:fillRect/>
        </a:stretch>
      </xdr:blipFill>
      <xdr:spPr>
        <a:xfrm>
          <a:off x="10498455" y="259314315"/>
          <a:ext cx="977265" cy="59626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773</xdr:row>
      <xdr:rowOff>0</xdr:rowOff>
    </xdr:from>
    <xdr:ext cx="1076325" cy="0"/>
    <xdr:pic>
      <xdr:nvPicPr>
        <xdr:cNvPr id="675" name="image207.png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/>
      </xdr:nvPicPr>
      <xdr:blipFill>
        <a:blip xmlns:r="http://schemas.openxmlformats.org/officeDocument/2006/relationships" r:embed="rId24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331471</xdr:colOff>
      <xdr:row>775</xdr:row>
      <xdr:rowOff>20955</xdr:rowOff>
    </xdr:from>
    <xdr:ext cx="704850" cy="702945"/>
    <xdr:pic>
      <xdr:nvPicPr>
        <xdr:cNvPr id="676" name="image191.png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/>
      </xdr:nvPicPr>
      <xdr:blipFill>
        <a:blip xmlns:r="http://schemas.openxmlformats.org/officeDocument/2006/relationships" r:embed="rId241" cstate="print"/>
        <a:stretch>
          <a:fillRect/>
        </a:stretch>
      </xdr:blipFill>
      <xdr:spPr>
        <a:xfrm>
          <a:off x="10618471" y="261676515"/>
          <a:ext cx="704850" cy="70294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169545</xdr:colOff>
      <xdr:row>781</xdr:row>
      <xdr:rowOff>47625</xdr:rowOff>
    </xdr:from>
    <xdr:ext cx="542925" cy="571500"/>
    <xdr:pic>
      <xdr:nvPicPr>
        <xdr:cNvPr id="677" name="image213.png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/>
      </xdr:nvPicPr>
      <xdr:blipFill>
        <a:blip xmlns:r="http://schemas.openxmlformats.org/officeDocument/2006/relationships" r:embed="rId242" cstate="print"/>
        <a:stretch>
          <a:fillRect/>
        </a:stretch>
      </xdr:blipFill>
      <xdr:spPr>
        <a:xfrm>
          <a:off x="10456545" y="263745345"/>
          <a:ext cx="542925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409575</xdr:colOff>
      <xdr:row>785</xdr:row>
      <xdr:rowOff>9525</xdr:rowOff>
    </xdr:from>
    <xdr:ext cx="619125" cy="609600"/>
    <xdr:pic>
      <xdr:nvPicPr>
        <xdr:cNvPr id="678" name="image208.png" title="Imagen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/>
      </xdr:nvPicPr>
      <xdr:blipFill>
        <a:blip xmlns:r="http://schemas.openxmlformats.org/officeDocument/2006/relationships" r:embed="rId24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438150</xdr:colOff>
      <xdr:row>790</xdr:row>
      <xdr:rowOff>68580</xdr:rowOff>
    </xdr:from>
    <xdr:ext cx="495300" cy="457200"/>
    <xdr:pic>
      <xdr:nvPicPr>
        <xdr:cNvPr id="679" name="image211.png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/>
      </xdr:nvPicPr>
      <xdr:blipFill>
        <a:blip xmlns:r="http://schemas.openxmlformats.org/officeDocument/2006/relationships" r:embed="rId244" cstate="print"/>
        <a:stretch>
          <a:fillRect/>
        </a:stretch>
      </xdr:blipFill>
      <xdr:spPr>
        <a:xfrm>
          <a:off x="10725150" y="265823700"/>
          <a:ext cx="4953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453390</xdr:colOff>
      <xdr:row>787</xdr:row>
      <xdr:rowOff>24765</xdr:rowOff>
    </xdr:from>
    <xdr:ext cx="571500" cy="676275"/>
    <xdr:pic>
      <xdr:nvPicPr>
        <xdr:cNvPr id="680" name="image200.png" title="Imagen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/>
      </xdr:nvPicPr>
      <xdr:blipFill>
        <a:blip xmlns:r="http://schemas.openxmlformats.org/officeDocument/2006/relationships" r:embed="rId245" cstate="print"/>
        <a:stretch>
          <a:fillRect/>
        </a:stretch>
      </xdr:blipFill>
      <xdr:spPr>
        <a:xfrm>
          <a:off x="10740390" y="265261725"/>
          <a:ext cx="571500" cy="6762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146685</xdr:colOff>
      <xdr:row>848</xdr:row>
      <xdr:rowOff>99060</xdr:rowOff>
    </xdr:from>
    <xdr:ext cx="1026795" cy="845820"/>
    <xdr:pic>
      <xdr:nvPicPr>
        <xdr:cNvPr id="681" name="image196.png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46" cstate="print"/>
        <a:srcRect r="26916"/>
        <a:stretch/>
      </xdr:blipFill>
      <xdr:spPr>
        <a:xfrm>
          <a:off x="10433685" y="277040340"/>
          <a:ext cx="1026795" cy="8458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428625</xdr:colOff>
      <xdr:row>1110</xdr:row>
      <xdr:rowOff>41911</xdr:rowOff>
    </xdr:from>
    <xdr:ext cx="561975" cy="750570"/>
    <xdr:pic>
      <xdr:nvPicPr>
        <xdr:cNvPr id="682" name="image230.png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/>
      </xdr:nvPicPr>
      <xdr:blipFill>
        <a:blip xmlns:r="http://schemas.openxmlformats.org/officeDocument/2006/relationships" r:embed="rId247" cstate="print"/>
        <a:stretch>
          <a:fillRect/>
        </a:stretch>
      </xdr:blipFill>
      <xdr:spPr>
        <a:xfrm>
          <a:off x="10715625" y="354410011"/>
          <a:ext cx="561975" cy="75057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737235</xdr:colOff>
      <xdr:row>1093</xdr:row>
      <xdr:rowOff>114300</xdr:rowOff>
    </xdr:from>
    <xdr:ext cx="1381125" cy="1577340"/>
    <xdr:pic>
      <xdr:nvPicPr>
        <xdr:cNvPr id="683" name="image188.png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/>
      </xdr:nvPicPr>
      <xdr:blipFill>
        <a:blip xmlns:r="http://schemas.openxmlformats.org/officeDocument/2006/relationships" r:embed="rId248" cstate="print"/>
        <a:stretch>
          <a:fillRect/>
        </a:stretch>
      </xdr:blipFill>
      <xdr:spPr>
        <a:xfrm>
          <a:off x="10269855" y="347784420"/>
          <a:ext cx="1381125" cy="157734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</xdr:colOff>
      <xdr:row>1084</xdr:row>
      <xdr:rowOff>76200</xdr:rowOff>
    </xdr:from>
    <xdr:ext cx="1419225" cy="371475"/>
    <xdr:pic>
      <xdr:nvPicPr>
        <xdr:cNvPr id="684" name="image214.png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/>
      </xdr:nvPicPr>
      <xdr:blipFill>
        <a:blip xmlns:r="http://schemas.openxmlformats.org/officeDocument/2006/relationships" r:embed="rId24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398106</xdr:colOff>
      <xdr:row>1087</xdr:row>
      <xdr:rowOff>176310</xdr:rowOff>
    </xdr:from>
    <xdr:ext cx="822649" cy="632343"/>
    <xdr:pic>
      <xdr:nvPicPr>
        <xdr:cNvPr id="685" name="image206.png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/>
      </xdr:nvPicPr>
      <xdr:blipFill>
        <a:blip xmlns:r="http://schemas.openxmlformats.org/officeDocument/2006/relationships" r:embed="rId250" cstate="print"/>
        <a:stretch>
          <a:fillRect/>
        </a:stretch>
      </xdr:blipFill>
      <xdr:spPr>
        <a:xfrm>
          <a:off x="10685106" y="343620596"/>
          <a:ext cx="822649" cy="632343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408604</xdr:colOff>
      <xdr:row>1086</xdr:row>
      <xdr:rowOff>40626</xdr:rowOff>
    </xdr:from>
    <xdr:ext cx="664417" cy="387027"/>
    <xdr:pic>
      <xdr:nvPicPr>
        <xdr:cNvPr id="686" name="image217.png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/>
      </xdr:nvPicPr>
      <xdr:blipFill>
        <a:blip xmlns:r="http://schemas.openxmlformats.org/officeDocument/2006/relationships" r:embed="rId251" cstate="print"/>
        <a:stretch>
          <a:fillRect/>
        </a:stretch>
      </xdr:blipFill>
      <xdr:spPr>
        <a:xfrm>
          <a:off x="10695604" y="343127238"/>
          <a:ext cx="664417" cy="387027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222224</xdr:colOff>
      <xdr:row>1088</xdr:row>
      <xdr:rowOff>74295</xdr:rowOff>
    </xdr:from>
    <xdr:ext cx="1085850" cy="1085850"/>
    <xdr:pic>
      <xdr:nvPicPr>
        <xdr:cNvPr id="687" name="image215.png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/>
      </xdr:nvPicPr>
      <xdr:blipFill>
        <a:blip xmlns:r="http://schemas.openxmlformats.org/officeDocument/2006/relationships" r:embed="rId252" cstate="print"/>
        <a:stretch>
          <a:fillRect/>
        </a:stretch>
      </xdr:blipFill>
      <xdr:spPr>
        <a:xfrm>
          <a:off x="10509224" y="343611887"/>
          <a:ext cx="1085850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1078</xdr:row>
      <xdr:rowOff>9525</xdr:rowOff>
    </xdr:from>
    <xdr:ext cx="800100" cy="942975"/>
    <xdr:pic>
      <xdr:nvPicPr>
        <xdr:cNvPr id="688" name="image209.png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/>
      </xdr:nvPicPr>
      <xdr:blipFill>
        <a:blip xmlns:r="http://schemas.openxmlformats.org/officeDocument/2006/relationships" r:embed="rId25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266701</xdr:colOff>
      <xdr:row>1072</xdr:row>
      <xdr:rowOff>22861</xdr:rowOff>
    </xdr:from>
    <xdr:ext cx="731519" cy="624840"/>
    <xdr:pic>
      <xdr:nvPicPr>
        <xdr:cNvPr id="689" name="image225.png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54" cstate="print"/>
        <a:srcRect r="26299" b="16962"/>
        <a:stretch/>
      </xdr:blipFill>
      <xdr:spPr>
        <a:xfrm>
          <a:off x="10553701" y="338838541"/>
          <a:ext cx="731519" cy="62484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403860</xdr:colOff>
      <xdr:row>1075</xdr:row>
      <xdr:rowOff>17145</xdr:rowOff>
    </xdr:from>
    <xdr:ext cx="645795" cy="622935"/>
    <xdr:pic>
      <xdr:nvPicPr>
        <xdr:cNvPr id="690" name="image231.png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/>
      </xdr:nvPicPr>
      <xdr:blipFill>
        <a:blip xmlns:r="http://schemas.openxmlformats.org/officeDocument/2006/relationships" r:embed="rId255" cstate="print"/>
        <a:stretch>
          <a:fillRect/>
        </a:stretch>
      </xdr:blipFill>
      <xdr:spPr>
        <a:xfrm>
          <a:off x="10690860" y="340097745"/>
          <a:ext cx="645795" cy="62293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247650</xdr:colOff>
      <xdr:row>1007</xdr:row>
      <xdr:rowOff>114300</xdr:rowOff>
    </xdr:from>
    <xdr:ext cx="952500" cy="676275"/>
    <xdr:pic>
      <xdr:nvPicPr>
        <xdr:cNvPr id="691" name="image240.png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/>
      </xdr:nvPicPr>
      <xdr:blipFill>
        <a:blip xmlns:r="http://schemas.openxmlformats.org/officeDocument/2006/relationships" r:embed="rId256" cstate="print"/>
        <a:stretch>
          <a:fillRect/>
        </a:stretch>
      </xdr:blipFill>
      <xdr:spPr>
        <a:xfrm>
          <a:off x="10534650" y="322371720"/>
          <a:ext cx="952500" cy="6762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409575</xdr:colOff>
      <xdr:row>999</xdr:row>
      <xdr:rowOff>76200</xdr:rowOff>
    </xdr:from>
    <xdr:ext cx="819150" cy="1295400"/>
    <xdr:pic>
      <xdr:nvPicPr>
        <xdr:cNvPr id="692" name="image223.png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/>
      </xdr:nvPicPr>
      <xdr:blipFill>
        <a:blip xmlns:r="http://schemas.openxmlformats.org/officeDocument/2006/relationships" r:embed="rId25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</xdr:colOff>
      <xdr:row>984</xdr:row>
      <xdr:rowOff>295275</xdr:rowOff>
    </xdr:from>
    <xdr:ext cx="1238250" cy="1371600"/>
    <xdr:pic>
      <xdr:nvPicPr>
        <xdr:cNvPr id="693" name="image216.png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/>
      </xdr:nvPicPr>
      <xdr:blipFill>
        <a:blip xmlns:r="http://schemas.openxmlformats.org/officeDocument/2006/relationships" r:embed="rId25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163830</xdr:colOff>
      <xdr:row>992</xdr:row>
      <xdr:rowOff>36195</xdr:rowOff>
    </xdr:from>
    <xdr:ext cx="1181100" cy="1485900"/>
    <xdr:pic>
      <xdr:nvPicPr>
        <xdr:cNvPr id="694" name="image219.png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/>
      </xdr:nvPicPr>
      <xdr:blipFill>
        <a:blip xmlns:r="http://schemas.openxmlformats.org/officeDocument/2006/relationships" r:embed="rId259" cstate="print"/>
        <a:stretch>
          <a:fillRect/>
        </a:stretch>
      </xdr:blipFill>
      <xdr:spPr>
        <a:xfrm>
          <a:off x="10450830" y="318864615"/>
          <a:ext cx="1181100" cy="1485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229572</xdr:colOff>
      <xdr:row>962</xdr:row>
      <xdr:rowOff>93307</xdr:rowOff>
    </xdr:from>
    <xdr:ext cx="895350" cy="1704975"/>
    <xdr:pic>
      <xdr:nvPicPr>
        <xdr:cNvPr id="695" name="image218.png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/>
      </xdr:nvPicPr>
      <xdr:blipFill>
        <a:blip xmlns:r="http://schemas.openxmlformats.org/officeDocument/2006/relationships" r:embed="rId260" cstate="print"/>
        <a:stretch>
          <a:fillRect/>
        </a:stretch>
      </xdr:blipFill>
      <xdr:spPr>
        <a:xfrm>
          <a:off x="10532123" y="306774980"/>
          <a:ext cx="895350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943</xdr:row>
      <xdr:rowOff>0</xdr:rowOff>
    </xdr:from>
    <xdr:ext cx="952500" cy="1190625"/>
    <xdr:pic>
      <xdr:nvPicPr>
        <xdr:cNvPr id="696" name="image244.png" title="Imagen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/>
      </xdr:nvPicPr>
      <xdr:blipFill>
        <a:blip xmlns:r="http://schemas.openxmlformats.org/officeDocument/2006/relationships" r:embed="rId26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200025</xdr:colOff>
      <xdr:row>976</xdr:row>
      <xdr:rowOff>26671</xdr:rowOff>
    </xdr:from>
    <xdr:ext cx="942975" cy="514350"/>
    <xdr:pic>
      <xdr:nvPicPr>
        <xdr:cNvPr id="697" name="image203.png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/>
      </xdr:nvPicPr>
      <xdr:blipFill>
        <a:blip xmlns:r="http://schemas.openxmlformats.org/officeDocument/2006/relationships" r:embed="rId262" cstate="print"/>
        <a:stretch>
          <a:fillRect/>
        </a:stretch>
      </xdr:blipFill>
      <xdr:spPr>
        <a:xfrm>
          <a:off x="10487025" y="315197491"/>
          <a:ext cx="942975" cy="5143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266701</xdr:colOff>
      <xdr:row>960</xdr:row>
      <xdr:rowOff>0</xdr:rowOff>
    </xdr:from>
    <xdr:ext cx="861060" cy="601980"/>
    <xdr:pic>
      <xdr:nvPicPr>
        <xdr:cNvPr id="698" name="image204.png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/>
      </xdr:nvPicPr>
      <xdr:blipFill>
        <a:blip xmlns:r="http://schemas.openxmlformats.org/officeDocument/2006/relationships" r:embed="rId263" cstate="print"/>
        <a:stretch>
          <a:fillRect/>
        </a:stretch>
      </xdr:blipFill>
      <xdr:spPr>
        <a:xfrm>
          <a:off x="10553701" y="309737760"/>
          <a:ext cx="861060" cy="6019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163830</xdr:colOff>
      <xdr:row>959</xdr:row>
      <xdr:rowOff>13335</xdr:rowOff>
    </xdr:from>
    <xdr:ext cx="1093470" cy="581025"/>
    <xdr:pic>
      <xdr:nvPicPr>
        <xdr:cNvPr id="699" name="image205.png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/>
      </xdr:nvPicPr>
      <xdr:blipFill>
        <a:blip xmlns:r="http://schemas.openxmlformats.org/officeDocument/2006/relationships" r:embed="rId264" cstate="print"/>
        <a:stretch>
          <a:fillRect/>
        </a:stretch>
      </xdr:blipFill>
      <xdr:spPr>
        <a:xfrm>
          <a:off x="10450830" y="309240555"/>
          <a:ext cx="109347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123825</xdr:colOff>
      <xdr:row>903</xdr:row>
      <xdr:rowOff>247650</xdr:rowOff>
    </xdr:from>
    <xdr:ext cx="1047750" cy="1809750"/>
    <xdr:pic>
      <xdr:nvPicPr>
        <xdr:cNvPr id="700" name="image227.png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/>
      </xdr:nvPicPr>
      <xdr:blipFill>
        <a:blip xmlns:r="http://schemas.openxmlformats.org/officeDocument/2006/relationships" r:embed="rId26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127635</xdr:colOff>
      <xdr:row>929</xdr:row>
      <xdr:rowOff>43815</xdr:rowOff>
    </xdr:from>
    <xdr:ext cx="1200150" cy="1133475"/>
    <xdr:pic>
      <xdr:nvPicPr>
        <xdr:cNvPr id="701" name="image226.png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/>
      </xdr:nvPicPr>
      <xdr:blipFill>
        <a:blip xmlns:r="http://schemas.openxmlformats.org/officeDocument/2006/relationships" r:embed="rId266" cstate="print"/>
        <a:stretch>
          <a:fillRect/>
        </a:stretch>
      </xdr:blipFill>
      <xdr:spPr>
        <a:xfrm>
          <a:off x="10414635" y="301932975"/>
          <a:ext cx="1200150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95251</xdr:colOff>
      <xdr:row>768</xdr:row>
      <xdr:rowOff>607695</xdr:rowOff>
    </xdr:from>
    <xdr:ext cx="1139190" cy="802005"/>
    <xdr:pic>
      <xdr:nvPicPr>
        <xdr:cNvPr id="702" name="image221.png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/>
      </xdr:nvPicPr>
      <xdr:blipFill>
        <a:blip xmlns:r="http://schemas.openxmlformats.org/officeDocument/2006/relationships" r:embed="rId267" cstate="print"/>
        <a:stretch>
          <a:fillRect/>
        </a:stretch>
      </xdr:blipFill>
      <xdr:spPr>
        <a:xfrm>
          <a:off x="10382251" y="258552315"/>
          <a:ext cx="1139190" cy="80200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95250</xdr:colOff>
      <xdr:row>918</xdr:row>
      <xdr:rowOff>85725</xdr:rowOff>
    </xdr:from>
    <xdr:ext cx="1085850" cy="1381125"/>
    <xdr:pic>
      <xdr:nvPicPr>
        <xdr:cNvPr id="703" name="image220.png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/>
      </xdr:nvPicPr>
      <xdr:blipFill>
        <a:blip xmlns:r="http://schemas.openxmlformats.org/officeDocument/2006/relationships" r:embed="rId26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30480</xdr:colOff>
      <xdr:row>884</xdr:row>
      <xdr:rowOff>166687</xdr:rowOff>
    </xdr:from>
    <xdr:ext cx="1343025" cy="933450"/>
    <xdr:pic>
      <xdr:nvPicPr>
        <xdr:cNvPr id="704" name="image235.png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/>
      </xdr:nvPicPr>
      <xdr:blipFill>
        <a:blip xmlns:r="http://schemas.openxmlformats.org/officeDocument/2006/relationships" r:embed="rId269" cstate="print"/>
        <a:stretch>
          <a:fillRect/>
        </a:stretch>
      </xdr:blipFill>
      <xdr:spPr>
        <a:xfrm>
          <a:off x="10317480" y="287943607"/>
          <a:ext cx="1343025" cy="9334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516255</xdr:colOff>
      <xdr:row>886</xdr:row>
      <xdr:rowOff>17145</xdr:rowOff>
    </xdr:from>
    <xdr:ext cx="1695450" cy="457200"/>
    <xdr:pic>
      <xdr:nvPicPr>
        <xdr:cNvPr id="705" name="image232.png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/>
      </xdr:nvPicPr>
      <xdr:blipFill>
        <a:blip xmlns:r="http://schemas.openxmlformats.org/officeDocument/2006/relationships" r:embed="rId270" cstate="print"/>
        <a:stretch>
          <a:fillRect/>
        </a:stretch>
      </xdr:blipFill>
      <xdr:spPr>
        <a:xfrm>
          <a:off x="10048875" y="288693225"/>
          <a:ext cx="169545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</xdr:colOff>
      <xdr:row>887</xdr:row>
      <xdr:rowOff>310515</xdr:rowOff>
    </xdr:from>
    <xdr:ext cx="1209675" cy="990600"/>
    <xdr:pic>
      <xdr:nvPicPr>
        <xdr:cNvPr id="706" name="image234.png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/>
      </xdr:nvPicPr>
      <xdr:blipFill>
        <a:blip xmlns:r="http://schemas.openxmlformats.org/officeDocument/2006/relationships" r:embed="rId271" cstate="print"/>
        <a:stretch>
          <a:fillRect/>
        </a:stretch>
      </xdr:blipFill>
      <xdr:spPr>
        <a:xfrm>
          <a:off x="10353675" y="289542855"/>
          <a:ext cx="1209675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723900</xdr:colOff>
      <xdr:row>887</xdr:row>
      <xdr:rowOff>76200</xdr:rowOff>
    </xdr:from>
    <xdr:ext cx="1495425" cy="323850"/>
    <xdr:pic>
      <xdr:nvPicPr>
        <xdr:cNvPr id="707" name="image246.png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/>
      </xdr:nvPicPr>
      <xdr:blipFill>
        <a:blip xmlns:r="http://schemas.openxmlformats.org/officeDocument/2006/relationships" r:embed="rId27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735330</xdr:colOff>
      <xdr:row>889</xdr:row>
      <xdr:rowOff>304800</xdr:rowOff>
    </xdr:from>
    <xdr:ext cx="1333500" cy="923925"/>
    <xdr:pic>
      <xdr:nvPicPr>
        <xdr:cNvPr id="708" name="image255.png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/>
      </xdr:nvPicPr>
      <xdr:blipFill>
        <a:blip xmlns:r="http://schemas.openxmlformats.org/officeDocument/2006/relationships" r:embed="rId273" cstate="print"/>
        <a:stretch>
          <a:fillRect/>
        </a:stretch>
      </xdr:blipFill>
      <xdr:spPr>
        <a:xfrm>
          <a:off x="10267950" y="290581080"/>
          <a:ext cx="1333500" cy="9239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131445</xdr:colOff>
      <xdr:row>890</xdr:row>
      <xdr:rowOff>293370</xdr:rowOff>
    </xdr:from>
    <xdr:ext cx="1162050" cy="1219200"/>
    <xdr:pic>
      <xdr:nvPicPr>
        <xdr:cNvPr id="709" name="image222.png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/>
      </xdr:nvPicPr>
      <xdr:blipFill>
        <a:blip xmlns:r="http://schemas.openxmlformats.org/officeDocument/2006/relationships" r:embed="rId274" cstate="print"/>
        <a:stretch>
          <a:fillRect/>
        </a:stretch>
      </xdr:blipFill>
      <xdr:spPr>
        <a:xfrm>
          <a:off x="10418445" y="291080190"/>
          <a:ext cx="1162050" cy="1219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47625</xdr:colOff>
      <xdr:row>867</xdr:row>
      <xdr:rowOff>142875</xdr:rowOff>
    </xdr:from>
    <xdr:ext cx="1162050" cy="1952625"/>
    <xdr:pic>
      <xdr:nvPicPr>
        <xdr:cNvPr id="710" name="image238.png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/>
      </xdr:nvPicPr>
      <xdr:blipFill>
        <a:blip xmlns:r="http://schemas.openxmlformats.org/officeDocument/2006/relationships" r:embed="rId27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123825</xdr:colOff>
      <xdr:row>818</xdr:row>
      <xdr:rowOff>28575</xdr:rowOff>
    </xdr:from>
    <xdr:ext cx="1152525" cy="2286000"/>
    <xdr:pic>
      <xdr:nvPicPr>
        <xdr:cNvPr id="711" name="image249.png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/>
      </xdr:nvPicPr>
      <xdr:blipFill>
        <a:blip xmlns:r="http://schemas.openxmlformats.org/officeDocument/2006/relationships" r:embed="rId27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104775</xdr:colOff>
      <xdr:row>803</xdr:row>
      <xdr:rowOff>95250</xdr:rowOff>
    </xdr:from>
    <xdr:ext cx="1152525" cy="1104900"/>
    <xdr:pic>
      <xdr:nvPicPr>
        <xdr:cNvPr id="712" name="image260.png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/>
      </xdr:nvPicPr>
      <xdr:blipFill>
        <a:blip xmlns:r="http://schemas.openxmlformats.org/officeDocument/2006/relationships" r:embed="rId27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836</xdr:row>
      <xdr:rowOff>142875</xdr:rowOff>
    </xdr:from>
    <xdr:ext cx="1000125" cy="1638300"/>
    <xdr:pic>
      <xdr:nvPicPr>
        <xdr:cNvPr id="713" name="image236.png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/>
      </xdr:nvPicPr>
      <xdr:blipFill>
        <a:blip xmlns:r="http://schemas.openxmlformats.org/officeDocument/2006/relationships" r:embed="rId27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175260</xdr:colOff>
      <xdr:row>1016</xdr:row>
      <xdr:rowOff>196215</xdr:rowOff>
    </xdr:from>
    <xdr:ext cx="1181100" cy="1371600"/>
    <xdr:pic>
      <xdr:nvPicPr>
        <xdr:cNvPr id="714" name="image237.png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/>
      </xdr:nvPicPr>
      <xdr:blipFill>
        <a:blip xmlns:r="http://schemas.openxmlformats.org/officeDocument/2006/relationships" r:embed="rId279" cstate="print"/>
        <a:stretch>
          <a:fillRect/>
        </a:stretch>
      </xdr:blipFill>
      <xdr:spPr>
        <a:xfrm>
          <a:off x="10462260" y="321554475"/>
          <a:ext cx="1181100" cy="13716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</xdr:colOff>
      <xdr:row>858</xdr:row>
      <xdr:rowOff>45720</xdr:rowOff>
    </xdr:from>
    <xdr:ext cx="1285875" cy="942975"/>
    <xdr:pic>
      <xdr:nvPicPr>
        <xdr:cNvPr id="715" name="image242.png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/>
      </xdr:nvPicPr>
      <xdr:blipFill>
        <a:blip xmlns:r="http://schemas.openxmlformats.org/officeDocument/2006/relationships" r:embed="rId280" cstate="print"/>
        <a:stretch>
          <a:fillRect/>
        </a:stretch>
      </xdr:blipFill>
      <xdr:spPr>
        <a:xfrm>
          <a:off x="10290810" y="280659840"/>
          <a:ext cx="1285875" cy="9429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99060</xdr:colOff>
      <xdr:row>851</xdr:row>
      <xdr:rowOff>60960</xdr:rowOff>
    </xdr:from>
    <xdr:ext cx="1257300" cy="937260"/>
    <xdr:pic>
      <xdr:nvPicPr>
        <xdr:cNvPr id="716" name="image247.png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81" cstate="print"/>
        <a:srcRect l="3636" t="36364" r="-3636" b="43669"/>
        <a:stretch/>
      </xdr:blipFill>
      <xdr:spPr>
        <a:xfrm>
          <a:off x="10386060" y="280271220"/>
          <a:ext cx="1257300" cy="93726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189547</xdr:colOff>
      <xdr:row>1135</xdr:row>
      <xdr:rowOff>193993</xdr:rowOff>
    </xdr:from>
    <xdr:ext cx="1095375" cy="1009650"/>
    <xdr:pic>
      <xdr:nvPicPr>
        <xdr:cNvPr id="718" name="image224.png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/>
      </xdr:nvPicPr>
      <xdr:blipFill>
        <a:blip xmlns:r="http://schemas.openxmlformats.org/officeDocument/2006/relationships" r:embed="rId282" cstate="print"/>
        <a:stretch>
          <a:fillRect/>
        </a:stretch>
      </xdr:blipFill>
      <xdr:spPr>
        <a:xfrm>
          <a:off x="10476547" y="365466313"/>
          <a:ext cx="1095375" cy="10096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426720</xdr:colOff>
      <xdr:row>1186</xdr:row>
      <xdr:rowOff>66675</xdr:rowOff>
    </xdr:from>
    <xdr:ext cx="495300" cy="771525"/>
    <xdr:pic>
      <xdr:nvPicPr>
        <xdr:cNvPr id="719" name="image228.png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/>
      </xdr:nvPicPr>
      <xdr:blipFill>
        <a:blip xmlns:r="http://schemas.openxmlformats.org/officeDocument/2006/relationships" r:embed="rId283" cstate="print"/>
        <a:stretch>
          <a:fillRect/>
        </a:stretch>
      </xdr:blipFill>
      <xdr:spPr>
        <a:xfrm>
          <a:off x="10713720" y="374444895"/>
          <a:ext cx="495300" cy="7715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1131</xdr:row>
      <xdr:rowOff>104775</xdr:rowOff>
    </xdr:from>
    <xdr:ext cx="1143000" cy="619125"/>
    <xdr:pic>
      <xdr:nvPicPr>
        <xdr:cNvPr id="720" name="image250.png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/>
      </xdr:nvPicPr>
      <xdr:blipFill>
        <a:blip xmlns:r="http://schemas.openxmlformats.org/officeDocument/2006/relationships" r:embed="rId28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53341</xdr:colOff>
      <xdr:row>1036</xdr:row>
      <xdr:rowOff>15240</xdr:rowOff>
    </xdr:from>
    <xdr:ext cx="1028699" cy="678180"/>
    <xdr:pic>
      <xdr:nvPicPr>
        <xdr:cNvPr id="721" name="image243.png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85" cstate="print"/>
        <a:srcRect l="11025" t="28889" r="27350" b="25079"/>
        <a:stretch/>
      </xdr:blipFill>
      <xdr:spPr>
        <a:xfrm>
          <a:off x="10599421" y="320779140"/>
          <a:ext cx="1028699" cy="6781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57150</xdr:colOff>
      <xdr:row>1045</xdr:row>
      <xdr:rowOff>45720</xdr:rowOff>
    </xdr:from>
    <xdr:ext cx="1209675" cy="1123950"/>
    <xdr:pic>
      <xdr:nvPicPr>
        <xdr:cNvPr id="722" name="image239.png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/>
      </xdr:nvPicPr>
      <xdr:blipFill>
        <a:blip xmlns:r="http://schemas.openxmlformats.org/officeDocument/2006/relationships" r:embed="rId286" cstate="print"/>
        <a:stretch>
          <a:fillRect/>
        </a:stretch>
      </xdr:blipFill>
      <xdr:spPr>
        <a:xfrm>
          <a:off x="10344150" y="331736700"/>
          <a:ext cx="1209675" cy="11239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312420</xdr:colOff>
      <xdr:row>1053</xdr:row>
      <xdr:rowOff>22860</xdr:rowOff>
    </xdr:from>
    <xdr:ext cx="781050" cy="857250"/>
    <xdr:pic>
      <xdr:nvPicPr>
        <xdr:cNvPr id="723" name="image229.png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/>
      </xdr:nvPicPr>
      <xdr:blipFill>
        <a:blip xmlns:r="http://schemas.openxmlformats.org/officeDocument/2006/relationships" r:embed="rId287" cstate="print"/>
        <a:stretch>
          <a:fillRect/>
        </a:stretch>
      </xdr:blipFill>
      <xdr:spPr>
        <a:xfrm>
          <a:off x="10858500" y="325114920"/>
          <a:ext cx="7810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156210</xdr:colOff>
      <xdr:row>1042</xdr:row>
      <xdr:rowOff>89535</xdr:rowOff>
    </xdr:from>
    <xdr:ext cx="1190625" cy="981075"/>
    <xdr:pic>
      <xdr:nvPicPr>
        <xdr:cNvPr id="724" name="image245.png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/>
      </xdr:nvPicPr>
      <xdr:blipFill>
        <a:blip xmlns:r="http://schemas.openxmlformats.org/officeDocument/2006/relationships" r:embed="rId288" cstate="print"/>
        <a:stretch>
          <a:fillRect/>
        </a:stretch>
      </xdr:blipFill>
      <xdr:spPr>
        <a:xfrm>
          <a:off x="10443210" y="331094715"/>
          <a:ext cx="1190625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120015</xdr:colOff>
      <xdr:row>1040</xdr:row>
      <xdr:rowOff>20955</xdr:rowOff>
    </xdr:from>
    <xdr:ext cx="1162050" cy="809625"/>
    <xdr:pic>
      <xdr:nvPicPr>
        <xdr:cNvPr id="725" name="image251.png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/>
      </xdr:nvPicPr>
      <xdr:blipFill>
        <a:blip xmlns:r="http://schemas.openxmlformats.org/officeDocument/2006/relationships" r:embed="rId289" cstate="print"/>
        <a:stretch>
          <a:fillRect/>
        </a:stretch>
      </xdr:blipFill>
      <xdr:spPr>
        <a:xfrm>
          <a:off x="10407015" y="330568935"/>
          <a:ext cx="116205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209550</xdr:colOff>
      <xdr:row>1028</xdr:row>
      <xdr:rowOff>47625</xdr:rowOff>
    </xdr:from>
    <xdr:ext cx="1019175" cy="962025"/>
    <xdr:pic>
      <xdr:nvPicPr>
        <xdr:cNvPr id="726" name="image241.png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/>
      </xdr:nvPicPr>
      <xdr:blipFill>
        <a:blip xmlns:r="http://schemas.openxmlformats.org/officeDocument/2006/relationships" r:embed="rId29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91440</xdr:colOff>
      <xdr:row>1037</xdr:row>
      <xdr:rowOff>32385</xdr:rowOff>
    </xdr:from>
    <xdr:ext cx="1247775" cy="638175"/>
    <xdr:pic>
      <xdr:nvPicPr>
        <xdr:cNvPr id="727" name="image253.png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/>
      </xdr:nvPicPr>
      <xdr:blipFill>
        <a:blip xmlns:r="http://schemas.openxmlformats.org/officeDocument/2006/relationships" r:embed="rId291" cstate="print"/>
        <a:stretch>
          <a:fillRect/>
        </a:stretch>
      </xdr:blipFill>
      <xdr:spPr>
        <a:xfrm>
          <a:off x="10378440" y="329894565"/>
          <a:ext cx="124777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386011</xdr:colOff>
      <xdr:row>1051</xdr:row>
      <xdr:rowOff>132757</xdr:rowOff>
    </xdr:from>
    <xdr:ext cx="647321" cy="736741"/>
    <xdr:pic>
      <xdr:nvPicPr>
        <xdr:cNvPr id="728" name="image248.png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/>
      </xdr:nvPicPr>
      <xdr:blipFill>
        <a:blip xmlns:r="http://schemas.openxmlformats.org/officeDocument/2006/relationships" r:embed="rId292" cstate="print"/>
        <a:stretch>
          <a:fillRect/>
        </a:stretch>
      </xdr:blipFill>
      <xdr:spPr>
        <a:xfrm rot="18915073">
          <a:off x="10673011" y="333195337"/>
          <a:ext cx="647321" cy="736741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93345</xdr:colOff>
      <xdr:row>1206</xdr:row>
      <xdr:rowOff>60960</xdr:rowOff>
    </xdr:from>
    <xdr:ext cx="1247775" cy="857250"/>
    <xdr:pic>
      <xdr:nvPicPr>
        <xdr:cNvPr id="729" name="image233.png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/>
      </xdr:nvPicPr>
      <xdr:blipFill>
        <a:blip xmlns:r="http://schemas.openxmlformats.org/officeDocument/2006/relationships" r:embed="rId293" cstate="print"/>
        <a:stretch>
          <a:fillRect/>
        </a:stretch>
      </xdr:blipFill>
      <xdr:spPr>
        <a:xfrm>
          <a:off x="10380345" y="380192280"/>
          <a:ext cx="1247775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394335</xdr:colOff>
      <xdr:row>1200</xdr:row>
      <xdr:rowOff>137160</xdr:rowOff>
    </xdr:from>
    <xdr:ext cx="800100" cy="647700"/>
    <xdr:pic>
      <xdr:nvPicPr>
        <xdr:cNvPr id="730" name="image266.png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/>
      </xdr:nvPicPr>
      <xdr:blipFill>
        <a:blip xmlns:r="http://schemas.openxmlformats.org/officeDocument/2006/relationships" r:embed="rId294" cstate="print"/>
        <a:stretch>
          <a:fillRect/>
        </a:stretch>
      </xdr:blipFill>
      <xdr:spPr>
        <a:xfrm>
          <a:off x="10681335" y="378874020"/>
          <a:ext cx="8001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711848</xdr:colOff>
      <xdr:row>521</xdr:row>
      <xdr:rowOff>144624</xdr:rowOff>
    </xdr:from>
    <xdr:ext cx="1381125" cy="1332723"/>
    <xdr:pic>
      <xdr:nvPicPr>
        <xdr:cNvPr id="731" name="image283.png" title="Imagen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/>
      </xdr:nvPicPr>
      <xdr:blipFill>
        <a:blip xmlns:r="http://schemas.openxmlformats.org/officeDocument/2006/relationships" r:embed="rId295" cstate="print"/>
        <a:stretch>
          <a:fillRect/>
        </a:stretch>
      </xdr:blipFill>
      <xdr:spPr>
        <a:xfrm>
          <a:off x="10260175" y="173763991"/>
          <a:ext cx="1381125" cy="1332723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335280</xdr:colOff>
      <xdr:row>210</xdr:row>
      <xdr:rowOff>91440</xdr:rowOff>
    </xdr:from>
    <xdr:ext cx="720090" cy="792480"/>
    <xdr:pic>
      <xdr:nvPicPr>
        <xdr:cNvPr id="732" name="image252.png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/>
      </xdr:nvPicPr>
      <xdr:blipFill>
        <a:blip xmlns:r="http://schemas.openxmlformats.org/officeDocument/2006/relationships" r:embed="rId296" cstate="print"/>
        <a:stretch>
          <a:fillRect/>
        </a:stretch>
      </xdr:blipFill>
      <xdr:spPr>
        <a:xfrm>
          <a:off x="10942320" y="81366360"/>
          <a:ext cx="720090" cy="7924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419100</xdr:colOff>
      <xdr:row>174</xdr:row>
      <xdr:rowOff>685800</xdr:rowOff>
    </xdr:from>
    <xdr:ext cx="742950" cy="933450"/>
    <xdr:pic>
      <xdr:nvPicPr>
        <xdr:cNvPr id="733" name="image263.png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/>
      </xdr:nvPicPr>
      <xdr:blipFill>
        <a:blip xmlns:r="http://schemas.openxmlformats.org/officeDocument/2006/relationships" r:embed="rId29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194310</xdr:colOff>
      <xdr:row>680</xdr:row>
      <xdr:rowOff>72390</xdr:rowOff>
    </xdr:from>
    <xdr:ext cx="1123950" cy="1390650"/>
    <xdr:pic>
      <xdr:nvPicPr>
        <xdr:cNvPr id="734" name="image261.png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/>
      </xdr:nvPicPr>
      <xdr:blipFill>
        <a:blip xmlns:r="http://schemas.openxmlformats.org/officeDocument/2006/relationships" r:embed="rId298" cstate="print"/>
        <a:stretch>
          <a:fillRect/>
        </a:stretch>
      </xdr:blipFill>
      <xdr:spPr>
        <a:xfrm>
          <a:off x="10397490" y="238349790"/>
          <a:ext cx="1123950" cy="13906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695325</xdr:colOff>
      <xdr:row>956</xdr:row>
      <xdr:rowOff>38100</xdr:rowOff>
    </xdr:from>
    <xdr:ext cx="1331595" cy="944880"/>
    <xdr:pic>
      <xdr:nvPicPr>
        <xdr:cNvPr id="735" name="image256.png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/>
      </xdr:nvPicPr>
      <xdr:blipFill>
        <a:blip xmlns:r="http://schemas.openxmlformats.org/officeDocument/2006/relationships" r:embed="rId299" cstate="print"/>
        <a:stretch>
          <a:fillRect/>
        </a:stretch>
      </xdr:blipFill>
      <xdr:spPr>
        <a:xfrm>
          <a:off x="10227945" y="308556660"/>
          <a:ext cx="1331595" cy="944880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94474</xdr:colOff>
      <xdr:row>10</xdr:row>
      <xdr:rowOff>108857</xdr:rowOff>
    </xdr:from>
    <xdr:to>
      <xdr:col>9</xdr:col>
      <xdr:colOff>1241284</xdr:colOff>
      <xdr:row>15</xdr:row>
      <xdr:rowOff>124408</xdr:rowOff>
    </xdr:to>
    <xdr:pic>
      <xdr:nvPicPr>
        <xdr:cNvPr id="736" name="image254.png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/>
      </xdr:nvPicPr>
      <xdr:blipFill>
        <a:blip xmlns:r="http://schemas.openxmlformats.org/officeDocument/2006/relationships" r:embed="rId300" cstate="print"/>
        <a:stretch>
          <a:fillRect/>
        </a:stretch>
      </xdr:blipFill>
      <xdr:spPr>
        <a:xfrm>
          <a:off x="10397025" y="2931367"/>
          <a:ext cx="1146810" cy="1150776"/>
        </a:xfrm>
        <a:prstGeom prst="rect">
          <a:avLst/>
        </a:prstGeom>
        <a:noFill/>
      </xdr:spPr>
    </xdr:pic>
    <xdr:clientData fLocksWithSheet="0"/>
  </xdr:twoCellAnchor>
  <xdr:oneCellAnchor>
    <xdr:from>
      <xdr:col>9</xdr:col>
      <xdr:colOff>180975</xdr:colOff>
      <xdr:row>778</xdr:row>
      <xdr:rowOff>47625</xdr:rowOff>
    </xdr:from>
    <xdr:ext cx="1000125" cy="798195"/>
    <xdr:pic>
      <xdr:nvPicPr>
        <xdr:cNvPr id="737" name="image258.png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/>
      </xdr:nvPicPr>
      <xdr:blipFill>
        <a:blip xmlns:r="http://schemas.openxmlformats.org/officeDocument/2006/relationships" r:embed="rId301" cstate="print"/>
        <a:stretch>
          <a:fillRect/>
        </a:stretch>
      </xdr:blipFill>
      <xdr:spPr>
        <a:xfrm>
          <a:off x="10467975" y="262411845"/>
          <a:ext cx="1000125" cy="79819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922020</xdr:colOff>
      <xdr:row>779</xdr:row>
      <xdr:rowOff>3810</xdr:rowOff>
    </xdr:from>
    <xdr:ext cx="323850" cy="1028700"/>
    <xdr:pic>
      <xdr:nvPicPr>
        <xdr:cNvPr id="738" name="image265.png" title="Imagen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/>
      </xdr:nvPicPr>
      <xdr:blipFill>
        <a:blip xmlns:r="http://schemas.openxmlformats.org/officeDocument/2006/relationships" r:embed="rId302" cstate="print"/>
        <a:stretch>
          <a:fillRect/>
        </a:stretch>
      </xdr:blipFill>
      <xdr:spPr>
        <a:xfrm>
          <a:off x="11209020" y="263221470"/>
          <a:ext cx="323850" cy="1028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222885</xdr:colOff>
      <xdr:row>63</xdr:row>
      <xdr:rowOff>735330</xdr:rowOff>
    </xdr:from>
    <xdr:ext cx="1066800" cy="1066800"/>
    <xdr:pic>
      <xdr:nvPicPr>
        <xdr:cNvPr id="739" name="image257.png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/>
      </xdr:nvPicPr>
      <xdr:blipFill>
        <a:blip xmlns:r="http://schemas.openxmlformats.org/officeDocument/2006/relationships" r:embed="rId303" cstate="print"/>
        <a:stretch>
          <a:fillRect/>
        </a:stretch>
      </xdr:blipFill>
      <xdr:spPr>
        <a:xfrm>
          <a:off x="10334625" y="22619970"/>
          <a:ext cx="1066800" cy="10668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438150</xdr:colOff>
      <xdr:row>66</xdr:row>
      <xdr:rowOff>914400</xdr:rowOff>
    </xdr:from>
    <xdr:ext cx="609600" cy="800100"/>
    <xdr:pic>
      <xdr:nvPicPr>
        <xdr:cNvPr id="740" name="image268.png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/>
      </xdr:nvPicPr>
      <xdr:blipFill>
        <a:blip xmlns:r="http://schemas.openxmlformats.org/officeDocument/2006/relationships" r:embed="rId30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485775</xdr:colOff>
      <xdr:row>109</xdr:row>
      <xdr:rowOff>333375</xdr:rowOff>
    </xdr:from>
    <xdr:ext cx="657225" cy="609600"/>
    <xdr:pic>
      <xdr:nvPicPr>
        <xdr:cNvPr id="741" name="image275.png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/>
      </xdr:nvPicPr>
      <xdr:blipFill>
        <a:blip xmlns:r="http://schemas.openxmlformats.org/officeDocument/2006/relationships" r:embed="rId30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417195</xdr:colOff>
      <xdr:row>174</xdr:row>
      <xdr:rowOff>26670</xdr:rowOff>
    </xdr:from>
    <xdr:ext cx="542925" cy="790575"/>
    <xdr:pic>
      <xdr:nvPicPr>
        <xdr:cNvPr id="742" name="image274.png" title="Imagen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/>
      </xdr:nvPicPr>
      <xdr:blipFill>
        <a:blip xmlns:r="http://schemas.openxmlformats.org/officeDocument/2006/relationships" r:embed="rId306" cstate="print"/>
        <a:stretch>
          <a:fillRect/>
        </a:stretch>
      </xdr:blipFill>
      <xdr:spPr>
        <a:xfrm>
          <a:off x="10963275" y="62396370"/>
          <a:ext cx="542925" cy="7905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133350</xdr:colOff>
      <xdr:row>176</xdr:row>
      <xdr:rowOff>552061</xdr:rowOff>
    </xdr:from>
    <xdr:ext cx="1230630" cy="781050"/>
    <xdr:pic>
      <xdr:nvPicPr>
        <xdr:cNvPr id="743" name="image264.png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/>
      </xdr:nvPicPr>
      <xdr:blipFill>
        <a:blip xmlns:r="http://schemas.openxmlformats.org/officeDocument/2006/relationships" r:embed="rId307" cstate="print"/>
        <a:stretch>
          <a:fillRect/>
        </a:stretch>
      </xdr:blipFill>
      <xdr:spPr>
        <a:xfrm>
          <a:off x="10435901" y="63611449"/>
          <a:ext cx="1230630" cy="7810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129540</xdr:colOff>
      <xdr:row>196</xdr:row>
      <xdr:rowOff>57150</xdr:rowOff>
    </xdr:from>
    <xdr:ext cx="1238250" cy="723900"/>
    <xdr:pic>
      <xdr:nvPicPr>
        <xdr:cNvPr id="744" name="image272.png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/>
      </xdr:nvPicPr>
      <xdr:blipFill>
        <a:blip xmlns:r="http://schemas.openxmlformats.org/officeDocument/2006/relationships" r:embed="rId308" cstate="print"/>
        <a:stretch>
          <a:fillRect/>
        </a:stretch>
      </xdr:blipFill>
      <xdr:spPr>
        <a:xfrm>
          <a:off x="10675620" y="73704450"/>
          <a:ext cx="123825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361950</xdr:colOff>
      <xdr:row>271</xdr:row>
      <xdr:rowOff>66675</xdr:rowOff>
    </xdr:from>
    <xdr:ext cx="838200" cy="695325"/>
    <xdr:pic>
      <xdr:nvPicPr>
        <xdr:cNvPr id="745" name="image267.png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/>
      </xdr:nvPicPr>
      <xdr:blipFill>
        <a:blip xmlns:r="http://schemas.openxmlformats.org/officeDocument/2006/relationships" r:embed="rId30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888352</xdr:colOff>
      <xdr:row>274</xdr:row>
      <xdr:rowOff>514350</xdr:rowOff>
    </xdr:from>
    <xdr:ext cx="647700" cy="628650"/>
    <xdr:pic>
      <xdr:nvPicPr>
        <xdr:cNvPr id="746" name="image270.png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/>
      </xdr:nvPicPr>
      <xdr:blipFill>
        <a:blip xmlns:r="http://schemas.openxmlformats.org/officeDocument/2006/relationships" r:embed="rId310" cstate="print"/>
        <a:stretch>
          <a:fillRect/>
        </a:stretch>
      </xdr:blipFill>
      <xdr:spPr>
        <a:xfrm>
          <a:off x="11222005" y="103384350"/>
          <a:ext cx="647700" cy="6286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720090</xdr:colOff>
      <xdr:row>616</xdr:row>
      <xdr:rowOff>203834</xdr:rowOff>
    </xdr:from>
    <xdr:ext cx="1381125" cy="1160145"/>
    <xdr:pic>
      <xdr:nvPicPr>
        <xdr:cNvPr id="747" name="image288.png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/>
      </xdr:nvPicPr>
      <xdr:blipFill>
        <a:blip xmlns:r="http://schemas.openxmlformats.org/officeDocument/2006/relationships" r:embed="rId311" cstate="print"/>
        <a:stretch>
          <a:fillRect/>
        </a:stretch>
      </xdr:blipFill>
      <xdr:spPr>
        <a:xfrm>
          <a:off x="10252710" y="210180554"/>
          <a:ext cx="1381125" cy="116014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131445</xdr:colOff>
      <xdr:row>645</xdr:row>
      <xdr:rowOff>160020</xdr:rowOff>
    </xdr:from>
    <xdr:ext cx="1066800" cy="647700"/>
    <xdr:pic>
      <xdr:nvPicPr>
        <xdr:cNvPr id="748" name="image310.png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/>
      </xdr:nvPicPr>
      <xdr:blipFill>
        <a:blip xmlns:r="http://schemas.openxmlformats.org/officeDocument/2006/relationships" r:embed="rId312" cstate="print"/>
        <a:stretch>
          <a:fillRect/>
        </a:stretch>
      </xdr:blipFill>
      <xdr:spPr>
        <a:xfrm>
          <a:off x="10418445" y="220218000"/>
          <a:ext cx="10668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152400</xdr:colOff>
      <xdr:row>650</xdr:row>
      <xdr:rowOff>838200</xdr:rowOff>
    </xdr:from>
    <xdr:ext cx="1133475" cy="733425"/>
    <xdr:pic>
      <xdr:nvPicPr>
        <xdr:cNvPr id="749" name="image278.png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/>
      </xdr:nvPicPr>
      <xdr:blipFill>
        <a:blip xmlns:r="http://schemas.openxmlformats.org/officeDocument/2006/relationships" r:embed="rId3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333375</xdr:colOff>
      <xdr:row>651</xdr:row>
      <xdr:rowOff>687705</xdr:rowOff>
    </xdr:from>
    <xdr:ext cx="723900" cy="723900"/>
    <xdr:pic>
      <xdr:nvPicPr>
        <xdr:cNvPr id="750" name="image269.png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/>
      </xdr:nvPicPr>
      <xdr:blipFill>
        <a:blip xmlns:r="http://schemas.openxmlformats.org/officeDocument/2006/relationships" r:embed="rId314" cstate="print"/>
        <a:stretch>
          <a:fillRect/>
        </a:stretch>
      </xdr:blipFill>
      <xdr:spPr>
        <a:xfrm>
          <a:off x="10620375" y="224174685"/>
          <a:ext cx="72390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400051</xdr:colOff>
      <xdr:row>774</xdr:row>
      <xdr:rowOff>38100</xdr:rowOff>
    </xdr:from>
    <xdr:ext cx="636270" cy="594360"/>
    <xdr:pic>
      <xdr:nvPicPr>
        <xdr:cNvPr id="751" name="image281.png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/>
      </xdr:nvPicPr>
      <xdr:blipFill>
        <a:blip xmlns:r="http://schemas.openxmlformats.org/officeDocument/2006/relationships" r:embed="rId315" cstate="print"/>
        <a:stretch>
          <a:fillRect/>
        </a:stretch>
      </xdr:blipFill>
      <xdr:spPr>
        <a:xfrm>
          <a:off x="10687051" y="261000240"/>
          <a:ext cx="636270" cy="59436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76200</xdr:colOff>
      <xdr:row>888</xdr:row>
      <xdr:rowOff>523875</xdr:rowOff>
    </xdr:from>
    <xdr:ext cx="1228725" cy="504825"/>
    <xdr:pic>
      <xdr:nvPicPr>
        <xdr:cNvPr id="752" name="image290.png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/>
      </xdr:nvPicPr>
      <xdr:blipFill>
        <a:blip xmlns:r="http://schemas.openxmlformats.org/officeDocument/2006/relationships" r:embed="rId3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247650</xdr:colOff>
      <xdr:row>1080</xdr:row>
      <xdr:rowOff>266700</xdr:rowOff>
    </xdr:from>
    <xdr:ext cx="800100" cy="504825"/>
    <xdr:pic>
      <xdr:nvPicPr>
        <xdr:cNvPr id="753" name="image279.png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/>
      </xdr:nvPicPr>
      <xdr:blipFill>
        <a:blip xmlns:r="http://schemas.openxmlformats.org/officeDocument/2006/relationships" r:embed="rId3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333375</xdr:colOff>
      <xdr:row>1082</xdr:row>
      <xdr:rowOff>533400</xdr:rowOff>
    </xdr:from>
    <xdr:ext cx="904875" cy="619125"/>
    <xdr:pic>
      <xdr:nvPicPr>
        <xdr:cNvPr id="754" name="image273.png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/>
      </xdr:nvPicPr>
      <xdr:blipFill>
        <a:blip xmlns:r="http://schemas.openxmlformats.org/officeDocument/2006/relationships" r:embed="rId3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342900</xdr:colOff>
      <xdr:row>1092</xdr:row>
      <xdr:rowOff>685800</xdr:rowOff>
    </xdr:from>
    <xdr:ext cx="952500" cy="809625"/>
    <xdr:pic>
      <xdr:nvPicPr>
        <xdr:cNvPr id="755" name="image277.png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/>
      </xdr:nvPicPr>
      <xdr:blipFill>
        <a:blip xmlns:r="http://schemas.openxmlformats.org/officeDocument/2006/relationships" r:embed="rId3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187973</xdr:colOff>
      <xdr:row>1125</xdr:row>
      <xdr:rowOff>772303</xdr:rowOff>
    </xdr:from>
    <xdr:ext cx="971550" cy="971550"/>
    <xdr:pic>
      <xdr:nvPicPr>
        <xdr:cNvPr id="756" name="image276.png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/>
      </xdr:nvPicPr>
      <xdr:blipFill>
        <a:blip xmlns:r="http://schemas.openxmlformats.org/officeDocument/2006/relationships" r:embed="rId320" cstate="print"/>
        <a:stretch>
          <a:fillRect/>
        </a:stretch>
      </xdr:blipFill>
      <xdr:spPr>
        <a:xfrm>
          <a:off x="10521626" y="357357201"/>
          <a:ext cx="971550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229571</xdr:colOff>
      <xdr:row>1215</xdr:row>
      <xdr:rowOff>381001</xdr:rowOff>
    </xdr:from>
    <xdr:ext cx="1085850" cy="1019175"/>
    <xdr:pic>
      <xdr:nvPicPr>
        <xdr:cNvPr id="757" name="image259.png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/>
      </xdr:nvPicPr>
      <xdr:blipFill>
        <a:blip xmlns:r="http://schemas.openxmlformats.org/officeDocument/2006/relationships" r:embed="rId321" cstate="print"/>
        <a:stretch>
          <a:fillRect/>
        </a:stretch>
      </xdr:blipFill>
      <xdr:spPr>
        <a:xfrm>
          <a:off x="10563224" y="383169368"/>
          <a:ext cx="1085850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276225</xdr:colOff>
      <xdr:row>1217</xdr:row>
      <xdr:rowOff>47625</xdr:rowOff>
    </xdr:from>
    <xdr:ext cx="885825" cy="762000"/>
    <xdr:pic>
      <xdr:nvPicPr>
        <xdr:cNvPr id="758" name="image291.png" title="Imagen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/>
      </xdr:nvPicPr>
      <xdr:blipFill>
        <a:blip xmlns:r="http://schemas.openxmlformats.org/officeDocument/2006/relationships" r:embed="rId3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495300</xdr:colOff>
      <xdr:row>33</xdr:row>
      <xdr:rowOff>381000</xdr:rowOff>
    </xdr:from>
    <xdr:ext cx="571500" cy="1085850"/>
    <xdr:pic>
      <xdr:nvPicPr>
        <xdr:cNvPr id="760" name="image271.png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/>
      </xdr:nvPicPr>
      <xdr:blipFill>
        <a:blip xmlns:r="http://schemas.openxmlformats.org/officeDocument/2006/relationships" r:embed="rId3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205739</xdr:colOff>
      <xdr:row>111</xdr:row>
      <xdr:rowOff>30480</xdr:rowOff>
    </xdr:from>
    <xdr:ext cx="868681" cy="594360"/>
    <xdr:pic>
      <xdr:nvPicPr>
        <xdr:cNvPr id="761" name="image319.png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24" cstate="print"/>
        <a:srcRect r="21437" b="13483"/>
        <a:stretch/>
      </xdr:blipFill>
      <xdr:spPr>
        <a:xfrm>
          <a:off x="10751819" y="41117520"/>
          <a:ext cx="868681" cy="59436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222885</xdr:colOff>
      <xdr:row>197</xdr:row>
      <xdr:rowOff>502920</xdr:rowOff>
    </xdr:from>
    <xdr:ext cx="1028700" cy="990600"/>
    <xdr:pic>
      <xdr:nvPicPr>
        <xdr:cNvPr id="762" name="image287.png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/>
      </xdr:nvPicPr>
      <xdr:blipFill>
        <a:blip xmlns:r="http://schemas.openxmlformats.org/officeDocument/2006/relationships" r:embed="rId325" cstate="print"/>
        <a:stretch>
          <a:fillRect/>
        </a:stretch>
      </xdr:blipFill>
      <xdr:spPr>
        <a:xfrm>
          <a:off x="10768965" y="74996040"/>
          <a:ext cx="1028700" cy="9906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449579</xdr:colOff>
      <xdr:row>209</xdr:row>
      <xdr:rowOff>60960</xdr:rowOff>
    </xdr:from>
    <xdr:ext cx="554355" cy="786765"/>
    <xdr:pic>
      <xdr:nvPicPr>
        <xdr:cNvPr id="763" name="image297.png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/>
      </xdr:nvPicPr>
      <xdr:blipFill>
        <a:blip xmlns:r="http://schemas.openxmlformats.org/officeDocument/2006/relationships" r:embed="rId326" cstate="print"/>
        <a:stretch>
          <a:fillRect/>
        </a:stretch>
      </xdr:blipFill>
      <xdr:spPr>
        <a:xfrm>
          <a:off x="11056619" y="80337660"/>
          <a:ext cx="554355" cy="78676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133350</xdr:colOff>
      <xdr:row>275</xdr:row>
      <xdr:rowOff>66675</xdr:rowOff>
    </xdr:from>
    <xdr:ext cx="685800" cy="476250"/>
    <xdr:pic>
      <xdr:nvPicPr>
        <xdr:cNvPr id="764" name="image298.png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/>
      </xdr:nvPicPr>
      <xdr:blipFill>
        <a:blip xmlns:r="http://schemas.openxmlformats.org/officeDocument/2006/relationships" r:embed="rId3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236531</xdr:colOff>
      <xdr:row>85</xdr:row>
      <xdr:rowOff>64148</xdr:rowOff>
    </xdr:from>
    <xdr:ext cx="782061" cy="682301"/>
    <xdr:pic>
      <xdr:nvPicPr>
        <xdr:cNvPr id="765" name="image323.png" descr="Imagen que contiene diferente, tabla, cd, pantalla&#10;&#10;Descripción generada automáticamente" title="Imagen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28" cstate="print"/>
        <a:srcRect r="22500" b="18356"/>
        <a:stretch/>
      </xdr:blipFill>
      <xdr:spPr>
        <a:xfrm>
          <a:off x="10570184" y="30637454"/>
          <a:ext cx="782061" cy="682301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542925</xdr:colOff>
      <xdr:row>16</xdr:row>
      <xdr:rowOff>47625</xdr:rowOff>
    </xdr:from>
    <xdr:to>
      <xdr:col>9</xdr:col>
      <xdr:colOff>1076325</xdr:colOff>
      <xdr:row>18</xdr:row>
      <xdr:rowOff>161925</xdr:rowOff>
    </xdr:to>
    <xdr:pic>
      <xdr:nvPicPr>
        <xdr:cNvPr id="766" name="image293.png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/>
      </xdr:nvPicPr>
      <xdr:blipFill>
        <a:blip xmlns:r="http://schemas.openxmlformats.org/officeDocument/2006/relationships" r:embed="rId3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twoCellAnchor>
  <xdr:twoCellAnchor>
    <xdr:from>
      <xdr:col>9</xdr:col>
      <xdr:colOff>53340</xdr:colOff>
      <xdr:row>19</xdr:row>
      <xdr:rowOff>340995</xdr:rowOff>
    </xdr:from>
    <xdr:to>
      <xdr:col>9</xdr:col>
      <xdr:colOff>1272540</xdr:colOff>
      <xdr:row>21</xdr:row>
      <xdr:rowOff>245745</xdr:rowOff>
    </xdr:to>
    <xdr:pic>
      <xdr:nvPicPr>
        <xdr:cNvPr id="767" name="image296.png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/>
      </xdr:nvPicPr>
      <xdr:blipFill>
        <a:blip xmlns:r="http://schemas.openxmlformats.org/officeDocument/2006/relationships" r:embed="rId330" cstate="print"/>
        <a:stretch>
          <a:fillRect/>
        </a:stretch>
      </xdr:blipFill>
      <xdr:spPr>
        <a:xfrm>
          <a:off x="10660380" y="5583555"/>
          <a:ext cx="1219200" cy="9715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144780</xdr:colOff>
      <xdr:row>24</xdr:row>
      <xdr:rowOff>34291</xdr:rowOff>
    </xdr:from>
    <xdr:to>
      <xdr:col>9</xdr:col>
      <xdr:colOff>746760</xdr:colOff>
      <xdr:row>24</xdr:row>
      <xdr:rowOff>640081</xdr:rowOff>
    </xdr:to>
    <xdr:pic>
      <xdr:nvPicPr>
        <xdr:cNvPr id="768" name="image280.png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/>
      </xdr:nvPicPr>
      <xdr:blipFill>
        <a:blip xmlns:r="http://schemas.openxmlformats.org/officeDocument/2006/relationships" r:embed="rId331" cstate="print"/>
        <a:stretch>
          <a:fillRect/>
        </a:stretch>
      </xdr:blipFill>
      <xdr:spPr>
        <a:xfrm>
          <a:off x="10431780" y="7364731"/>
          <a:ext cx="601980" cy="605790"/>
        </a:xfrm>
        <a:prstGeom prst="rect">
          <a:avLst/>
        </a:prstGeom>
        <a:noFill/>
      </xdr:spPr>
    </xdr:pic>
    <xdr:clientData fLocksWithSheet="0"/>
  </xdr:twoCellAnchor>
  <xdr:oneCellAnchor>
    <xdr:from>
      <xdr:col>9</xdr:col>
      <xdr:colOff>504825</xdr:colOff>
      <xdr:row>31</xdr:row>
      <xdr:rowOff>0</xdr:rowOff>
    </xdr:from>
    <xdr:ext cx="542925" cy="571500"/>
    <xdr:pic>
      <xdr:nvPicPr>
        <xdr:cNvPr id="769" name="image289.png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/>
      </xdr:nvPicPr>
      <xdr:blipFill>
        <a:blip xmlns:r="http://schemas.openxmlformats.org/officeDocument/2006/relationships" r:embed="rId3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276225</xdr:colOff>
      <xdr:row>31</xdr:row>
      <xdr:rowOff>563880</xdr:rowOff>
    </xdr:from>
    <xdr:ext cx="885825" cy="885825"/>
    <xdr:pic>
      <xdr:nvPicPr>
        <xdr:cNvPr id="770" name="image295.png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/>
      </xdr:nvPicPr>
      <xdr:blipFill>
        <a:blip xmlns:r="http://schemas.openxmlformats.org/officeDocument/2006/relationships" r:embed="rId333" cstate="print"/>
        <a:stretch>
          <a:fillRect/>
        </a:stretch>
      </xdr:blipFill>
      <xdr:spPr>
        <a:xfrm>
          <a:off x="10822305" y="11430000"/>
          <a:ext cx="885825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295275</xdr:colOff>
      <xdr:row>149</xdr:row>
      <xdr:rowOff>685800</xdr:rowOff>
    </xdr:from>
    <xdr:ext cx="819150" cy="704850"/>
    <xdr:pic>
      <xdr:nvPicPr>
        <xdr:cNvPr id="772" name="image282.png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/>
      </xdr:nvPicPr>
      <xdr:blipFill>
        <a:blip xmlns:r="http://schemas.openxmlformats.org/officeDocument/2006/relationships" r:embed="rId3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371475</xdr:colOff>
      <xdr:row>150</xdr:row>
      <xdr:rowOff>476250</xdr:rowOff>
    </xdr:from>
    <xdr:ext cx="619125" cy="571500"/>
    <xdr:pic>
      <xdr:nvPicPr>
        <xdr:cNvPr id="773" name="image301.png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/>
      </xdr:nvPicPr>
      <xdr:blipFill>
        <a:blip xmlns:r="http://schemas.openxmlformats.org/officeDocument/2006/relationships" r:embed="rId33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342900</xdr:colOff>
      <xdr:row>198</xdr:row>
      <xdr:rowOff>685800</xdr:rowOff>
    </xdr:from>
    <xdr:ext cx="885825" cy="895350"/>
    <xdr:pic>
      <xdr:nvPicPr>
        <xdr:cNvPr id="774" name="image308.png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/>
      </xdr:nvPicPr>
      <xdr:blipFill>
        <a:blip xmlns:r="http://schemas.openxmlformats.org/officeDocument/2006/relationships" r:embed="rId33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342900</xdr:colOff>
      <xdr:row>278</xdr:row>
      <xdr:rowOff>647700</xdr:rowOff>
    </xdr:from>
    <xdr:ext cx="733425" cy="723900"/>
    <xdr:pic>
      <xdr:nvPicPr>
        <xdr:cNvPr id="775" name="image284.png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/>
      </xdr:nvPicPr>
      <xdr:blipFill>
        <a:blip xmlns:r="http://schemas.openxmlformats.org/officeDocument/2006/relationships" r:embed="rId33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139065</xdr:colOff>
      <xdr:row>428</xdr:row>
      <xdr:rowOff>70484</xdr:rowOff>
    </xdr:from>
    <xdr:ext cx="1019175" cy="447676"/>
    <xdr:pic>
      <xdr:nvPicPr>
        <xdr:cNvPr id="777" name="image292.png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38" cstate="print"/>
        <a:srcRect l="12800" t="38858" r="15867" b="34285"/>
        <a:stretch/>
      </xdr:blipFill>
      <xdr:spPr>
        <a:xfrm>
          <a:off x="10426065" y="149795864"/>
          <a:ext cx="1019175" cy="447676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222885</xdr:colOff>
      <xdr:row>605</xdr:row>
      <xdr:rowOff>222885</xdr:rowOff>
    </xdr:from>
    <xdr:ext cx="874395" cy="561975"/>
    <xdr:pic>
      <xdr:nvPicPr>
        <xdr:cNvPr id="778" name="image306.png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39" cstate="print"/>
        <a:srcRect r="15000" b="18056"/>
        <a:stretch/>
      </xdr:blipFill>
      <xdr:spPr>
        <a:xfrm>
          <a:off x="10509885" y="205345665"/>
          <a:ext cx="874395" cy="56197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22860</xdr:colOff>
      <xdr:row>619</xdr:row>
      <xdr:rowOff>302895</xdr:rowOff>
    </xdr:from>
    <xdr:ext cx="1333500" cy="1276350"/>
    <xdr:pic>
      <xdr:nvPicPr>
        <xdr:cNvPr id="779" name="image286.png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/>
      </xdr:nvPicPr>
      <xdr:blipFill>
        <a:blip xmlns:r="http://schemas.openxmlformats.org/officeDocument/2006/relationships" r:embed="rId340" cstate="print"/>
        <a:stretch>
          <a:fillRect/>
        </a:stretch>
      </xdr:blipFill>
      <xdr:spPr>
        <a:xfrm>
          <a:off x="10309860" y="211369275"/>
          <a:ext cx="1333500" cy="12763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302895</xdr:colOff>
      <xdr:row>640</xdr:row>
      <xdr:rowOff>95251</xdr:rowOff>
    </xdr:from>
    <xdr:ext cx="725805" cy="552450"/>
    <xdr:pic>
      <xdr:nvPicPr>
        <xdr:cNvPr id="780" name="image324.png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/>
      </xdr:nvPicPr>
      <xdr:blipFill>
        <a:blip xmlns:r="http://schemas.openxmlformats.org/officeDocument/2006/relationships" r:embed="rId341" cstate="print"/>
        <a:stretch>
          <a:fillRect/>
        </a:stretch>
      </xdr:blipFill>
      <xdr:spPr>
        <a:xfrm>
          <a:off x="10589895" y="217806271"/>
          <a:ext cx="72580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209551</xdr:colOff>
      <xdr:row>641</xdr:row>
      <xdr:rowOff>81915</xdr:rowOff>
    </xdr:from>
    <xdr:ext cx="1024890" cy="321945"/>
    <xdr:pic>
      <xdr:nvPicPr>
        <xdr:cNvPr id="781" name="image307.png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/>
      </xdr:nvPicPr>
      <xdr:blipFill>
        <a:blip xmlns:r="http://schemas.openxmlformats.org/officeDocument/2006/relationships" r:embed="rId342" cstate="print"/>
        <a:stretch>
          <a:fillRect/>
        </a:stretch>
      </xdr:blipFill>
      <xdr:spPr>
        <a:xfrm>
          <a:off x="10496551" y="218524455"/>
          <a:ext cx="1024890" cy="32194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182880</xdr:colOff>
      <xdr:row>646</xdr:row>
      <xdr:rowOff>386715</xdr:rowOff>
    </xdr:from>
    <xdr:ext cx="1066800" cy="680085"/>
    <xdr:pic>
      <xdr:nvPicPr>
        <xdr:cNvPr id="782" name="image303.png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/>
      </xdr:nvPicPr>
      <xdr:blipFill>
        <a:blip xmlns:r="http://schemas.openxmlformats.org/officeDocument/2006/relationships" r:embed="rId343" cstate="print"/>
        <a:stretch>
          <a:fillRect/>
        </a:stretch>
      </xdr:blipFill>
      <xdr:spPr>
        <a:xfrm>
          <a:off x="10469880" y="220734255"/>
          <a:ext cx="1066800" cy="68008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245745</xdr:colOff>
      <xdr:row>648</xdr:row>
      <xdr:rowOff>68580</xdr:rowOff>
    </xdr:from>
    <xdr:ext cx="889636" cy="586740"/>
    <xdr:pic>
      <xdr:nvPicPr>
        <xdr:cNvPr id="783" name="image311.png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/>
      </xdr:nvPicPr>
      <xdr:blipFill>
        <a:blip xmlns:r="http://schemas.openxmlformats.org/officeDocument/2006/relationships" r:embed="rId344" cstate="print"/>
        <a:stretch>
          <a:fillRect/>
        </a:stretch>
      </xdr:blipFill>
      <xdr:spPr>
        <a:xfrm>
          <a:off x="10532745" y="221361000"/>
          <a:ext cx="889636" cy="58674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650</xdr:row>
      <xdr:rowOff>66675</xdr:rowOff>
    </xdr:from>
    <xdr:ext cx="933450" cy="847725"/>
    <xdr:pic>
      <xdr:nvPicPr>
        <xdr:cNvPr id="784" name="image305.png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/>
      </xdr:nvPicPr>
      <xdr:blipFill>
        <a:blip xmlns:r="http://schemas.openxmlformats.org/officeDocument/2006/relationships" r:embed="rId34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752475</xdr:colOff>
      <xdr:row>661</xdr:row>
      <xdr:rowOff>586740</xdr:rowOff>
    </xdr:from>
    <xdr:ext cx="1476375" cy="647700"/>
    <xdr:pic>
      <xdr:nvPicPr>
        <xdr:cNvPr id="785" name="image309.png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/>
      </xdr:nvPicPr>
      <xdr:blipFill>
        <a:blip xmlns:r="http://schemas.openxmlformats.org/officeDocument/2006/relationships" r:embed="rId346" cstate="print"/>
        <a:stretch>
          <a:fillRect/>
        </a:stretch>
      </xdr:blipFill>
      <xdr:spPr>
        <a:xfrm>
          <a:off x="10285095" y="229720140"/>
          <a:ext cx="1476375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253365</xdr:colOff>
      <xdr:row>666</xdr:row>
      <xdr:rowOff>83821</xdr:rowOff>
    </xdr:from>
    <xdr:ext cx="935355" cy="419100"/>
    <xdr:pic>
      <xdr:nvPicPr>
        <xdr:cNvPr id="787" name="image312.png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/>
      </xdr:nvPicPr>
      <xdr:blipFill>
        <a:blip xmlns:r="http://schemas.openxmlformats.org/officeDocument/2006/relationships" r:embed="rId347" cstate="print"/>
        <a:stretch>
          <a:fillRect/>
        </a:stretch>
      </xdr:blipFill>
      <xdr:spPr>
        <a:xfrm>
          <a:off x="10799445" y="228973381"/>
          <a:ext cx="935355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495300</xdr:colOff>
      <xdr:row>671</xdr:row>
      <xdr:rowOff>68580</xdr:rowOff>
    </xdr:from>
    <xdr:ext cx="647700" cy="617220"/>
    <xdr:pic>
      <xdr:nvPicPr>
        <xdr:cNvPr id="788" name="image313.png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48" cstate="print"/>
        <a:srcRect l="40625" b="25153"/>
        <a:stretch/>
      </xdr:blipFill>
      <xdr:spPr>
        <a:xfrm>
          <a:off x="10782300" y="234627420"/>
          <a:ext cx="647700" cy="6172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424815</xdr:colOff>
      <xdr:row>772</xdr:row>
      <xdr:rowOff>308610</xdr:rowOff>
    </xdr:from>
    <xdr:ext cx="552450" cy="723900"/>
    <xdr:pic>
      <xdr:nvPicPr>
        <xdr:cNvPr id="789" name="image315.png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/>
      </xdr:nvPicPr>
      <xdr:blipFill>
        <a:blip xmlns:r="http://schemas.openxmlformats.org/officeDocument/2006/relationships" r:embed="rId349" cstate="print"/>
        <a:stretch>
          <a:fillRect/>
        </a:stretch>
      </xdr:blipFill>
      <xdr:spPr>
        <a:xfrm>
          <a:off x="10711815" y="260234430"/>
          <a:ext cx="552450" cy="7239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350521</xdr:colOff>
      <xdr:row>1077</xdr:row>
      <xdr:rowOff>5715</xdr:rowOff>
    </xdr:from>
    <xdr:ext cx="792480" cy="641985"/>
    <xdr:pic>
      <xdr:nvPicPr>
        <xdr:cNvPr id="790" name="image316.png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/>
      </xdr:nvPicPr>
      <xdr:blipFill>
        <a:blip xmlns:r="http://schemas.openxmlformats.org/officeDocument/2006/relationships" r:embed="rId350" cstate="print"/>
        <a:stretch>
          <a:fillRect/>
        </a:stretch>
      </xdr:blipFill>
      <xdr:spPr>
        <a:xfrm>
          <a:off x="10637521" y="340711155"/>
          <a:ext cx="792480" cy="64198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238125</xdr:colOff>
      <xdr:row>1125</xdr:row>
      <xdr:rowOff>28575</xdr:rowOff>
    </xdr:from>
    <xdr:ext cx="904875" cy="752475"/>
    <xdr:pic>
      <xdr:nvPicPr>
        <xdr:cNvPr id="791" name="image299.png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/>
      </xdr:nvPicPr>
      <xdr:blipFill>
        <a:blip xmlns:r="http://schemas.openxmlformats.org/officeDocument/2006/relationships" r:embed="rId35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205079</xdr:colOff>
      <xdr:row>1132</xdr:row>
      <xdr:rowOff>48402</xdr:rowOff>
    </xdr:from>
    <xdr:ext cx="1093431" cy="550312"/>
    <xdr:pic>
      <xdr:nvPicPr>
        <xdr:cNvPr id="792" name="image322.png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/>
      </xdr:nvPicPr>
      <xdr:blipFill>
        <a:blip xmlns:r="http://schemas.openxmlformats.org/officeDocument/2006/relationships" r:embed="rId352" cstate="print"/>
        <a:stretch>
          <a:fillRect/>
        </a:stretch>
      </xdr:blipFill>
      <xdr:spPr>
        <a:xfrm>
          <a:off x="10538732" y="361454116"/>
          <a:ext cx="1093431" cy="550312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487680</xdr:colOff>
      <xdr:row>1222</xdr:row>
      <xdr:rowOff>53340</xdr:rowOff>
    </xdr:from>
    <xdr:ext cx="558165" cy="579120"/>
    <xdr:pic>
      <xdr:nvPicPr>
        <xdr:cNvPr id="796" name="image317.png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/>
      </xdr:nvPicPr>
      <xdr:blipFill>
        <a:blip xmlns:r="http://schemas.openxmlformats.org/officeDocument/2006/relationships" r:embed="rId353" cstate="print"/>
        <a:stretch>
          <a:fillRect/>
        </a:stretch>
      </xdr:blipFill>
      <xdr:spPr>
        <a:xfrm>
          <a:off x="10774680" y="392003280"/>
          <a:ext cx="558165" cy="5791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289560</xdr:colOff>
      <xdr:row>1098</xdr:row>
      <xdr:rowOff>64770</xdr:rowOff>
    </xdr:from>
    <xdr:ext cx="777240" cy="758190"/>
    <xdr:pic>
      <xdr:nvPicPr>
        <xdr:cNvPr id="798" name="image314.png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/>
      </xdr:nvPicPr>
      <xdr:blipFill>
        <a:blip xmlns:r="http://schemas.openxmlformats.org/officeDocument/2006/relationships" r:embed="rId354" cstate="print"/>
        <a:stretch>
          <a:fillRect/>
        </a:stretch>
      </xdr:blipFill>
      <xdr:spPr>
        <a:xfrm>
          <a:off x="10576560" y="349373190"/>
          <a:ext cx="777240" cy="75819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329565</xdr:colOff>
      <xdr:row>896</xdr:row>
      <xdr:rowOff>40005</xdr:rowOff>
    </xdr:from>
    <xdr:ext cx="691515" cy="607695"/>
    <xdr:pic>
      <xdr:nvPicPr>
        <xdr:cNvPr id="799" name="image320.png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/>
      </xdr:nvPicPr>
      <xdr:blipFill>
        <a:blip xmlns:r="http://schemas.openxmlformats.org/officeDocument/2006/relationships" r:embed="rId355" cstate="print"/>
        <a:stretch>
          <a:fillRect/>
        </a:stretch>
      </xdr:blipFill>
      <xdr:spPr>
        <a:xfrm>
          <a:off x="10616565" y="293067105"/>
          <a:ext cx="691515" cy="607695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205740</xdr:colOff>
      <xdr:row>18</xdr:row>
      <xdr:rowOff>175260</xdr:rowOff>
    </xdr:from>
    <xdr:to>
      <xdr:col>9</xdr:col>
      <xdr:colOff>1196340</xdr:colOff>
      <xdr:row>19</xdr:row>
      <xdr:rowOff>508635</xdr:rowOff>
    </xdr:to>
    <xdr:pic>
      <xdr:nvPicPr>
        <xdr:cNvPr id="800" name="image339.png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/>
      </xdr:nvPicPr>
      <xdr:blipFill>
        <a:blip xmlns:r="http://schemas.openxmlformats.org/officeDocument/2006/relationships" r:embed="rId356" cstate="print"/>
        <a:stretch>
          <a:fillRect/>
        </a:stretch>
      </xdr:blipFill>
      <xdr:spPr>
        <a:xfrm>
          <a:off x="10751820" y="5387340"/>
          <a:ext cx="990600" cy="561975"/>
        </a:xfrm>
        <a:prstGeom prst="rect">
          <a:avLst/>
        </a:prstGeom>
        <a:noFill/>
      </xdr:spPr>
    </xdr:pic>
    <xdr:clientData fLocksWithSheet="0"/>
  </xdr:twoCellAnchor>
  <xdr:oneCellAnchor>
    <xdr:from>
      <xdr:col>9</xdr:col>
      <xdr:colOff>182880</xdr:colOff>
      <xdr:row>35</xdr:row>
      <xdr:rowOff>15241</xdr:rowOff>
    </xdr:from>
    <xdr:ext cx="876300" cy="571500"/>
    <xdr:pic>
      <xdr:nvPicPr>
        <xdr:cNvPr id="801" name="image330.png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/>
      </xdr:nvPicPr>
      <xdr:blipFill>
        <a:blip xmlns:r="http://schemas.openxmlformats.org/officeDocument/2006/relationships" r:embed="rId357" cstate="print"/>
        <a:stretch>
          <a:fillRect/>
        </a:stretch>
      </xdr:blipFill>
      <xdr:spPr>
        <a:xfrm>
          <a:off x="10576560" y="13708381"/>
          <a:ext cx="876300" cy="5715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198120</xdr:colOff>
      <xdr:row>148</xdr:row>
      <xdr:rowOff>76200</xdr:rowOff>
    </xdr:from>
    <xdr:ext cx="868680" cy="655320"/>
    <xdr:pic>
      <xdr:nvPicPr>
        <xdr:cNvPr id="802" name="image334.png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/>
      </xdr:nvPicPr>
      <xdr:blipFill>
        <a:blip xmlns:r="http://schemas.openxmlformats.org/officeDocument/2006/relationships" r:embed="rId358" cstate="print"/>
        <a:stretch>
          <a:fillRect/>
        </a:stretch>
      </xdr:blipFill>
      <xdr:spPr>
        <a:xfrm>
          <a:off x="10744200" y="51069240"/>
          <a:ext cx="868680" cy="65532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243522</xdr:colOff>
      <xdr:row>148</xdr:row>
      <xdr:rowOff>721042</xdr:rowOff>
    </xdr:from>
    <xdr:ext cx="1000125" cy="695325"/>
    <xdr:pic>
      <xdr:nvPicPr>
        <xdr:cNvPr id="803" name="image325.png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/>
      </xdr:nvPicPr>
      <xdr:blipFill>
        <a:blip xmlns:r="http://schemas.openxmlformats.org/officeDocument/2006/relationships" r:embed="rId359" cstate="print"/>
        <a:stretch>
          <a:fillRect/>
        </a:stretch>
      </xdr:blipFill>
      <xdr:spPr>
        <a:xfrm>
          <a:off x="10848022" y="51290855"/>
          <a:ext cx="1000125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332105</xdr:colOff>
      <xdr:row>152</xdr:row>
      <xdr:rowOff>5715</xdr:rowOff>
    </xdr:from>
    <xdr:ext cx="647700" cy="647700"/>
    <xdr:pic>
      <xdr:nvPicPr>
        <xdr:cNvPr id="804" name="image338.png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/>
      </xdr:nvPicPr>
      <xdr:blipFill>
        <a:blip xmlns:r="http://schemas.openxmlformats.org/officeDocument/2006/relationships" r:embed="rId360" cstate="print"/>
        <a:stretch>
          <a:fillRect/>
        </a:stretch>
      </xdr:blipFill>
      <xdr:spPr>
        <a:xfrm>
          <a:off x="10936605" y="53052028"/>
          <a:ext cx="6477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155511</xdr:colOff>
      <xdr:row>161</xdr:row>
      <xdr:rowOff>489858</xdr:rowOff>
    </xdr:from>
    <xdr:ext cx="1009650" cy="809625"/>
    <xdr:pic>
      <xdr:nvPicPr>
        <xdr:cNvPr id="805" name="image327.png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/>
      </xdr:nvPicPr>
      <xdr:blipFill>
        <a:blip xmlns:r="http://schemas.openxmlformats.org/officeDocument/2006/relationships" r:embed="rId361" cstate="print"/>
        <a:stretch>
          <a:fillRect/>
        </a:stretch>
      </xdr:blipFill>
      <xdr:spPr>
        <a:xfrm rot="19571187">
          <a:off x="10489164" y="58145266"/>
          <a:ext cx="1009650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167640</xdr:colOff>
      <xdr:row>176</xdr:row>
      <xdr:rowOff>0</xdr:rowOff>
    </xdr:from>
    <xdr:ext cx="781050" cy="666750"/>
    <xdr:pic>
      <xdr:nvPicPr>
        <xdr:cNvPr id="806" name="image326.png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/>
      </xdr:nvPicPr>
      <xdr:blipFill>
        <a:blip xmlns:r="http://schemas.openxmlformats.org/officeDocument/2006/relationships" r:embed="rId362" cstate="print"/>
        <a:stretch>
          <a:fillRect/>
        </a:stretch>
      </xdr:blipFill>
      <xdr:spPr>
        <a:xfrm>
          <a:off x="10713720" y="63825120"/>
          <a:ext cx="781050" cy="6667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403860</xdr:colOff>
      <xdr:row>192</xdr:row>
      <xdr:rowOff>0</xdr:rowOff>
    </xdr:from>
    <xdr:ext cx="533400" cy="1114425"/>
    <xdr:pic>
      <xdr:nvPicPr>
        <xdr:cNvPr id="807" name="image332.png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/>
      </xdr:nvPicPr>
      <xdr:blipFill>
        <a:blip xmlns:r="http://schemas.openxmlformats.org/officeDocument/2006/relationships" r:embed="rId363" cstate="print"/>
        <a:stretch>
          <a:fillRect/>
        </a:stretch>
      </xdr:blipFill>
      <xdr:spPr>
        <a:xfrm>
          <a:off x="10949940" y="71429880"/>
          <a:ext cx="533400" cy="11144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243840</xdr:colOff>
      <xdr:row>212</xdr:row>
      <xdr:rowOff>152400</xdr:rowOff>
    </xdr:from>
    <xdr:ext cx="975360" cy="695325"/>
    <xdr:pic>
      <xdr:nvPicPr>
        <xdr:cNvPr id="808" name="image345.png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/>
      </xdr:nvPicPr>
      <xdr:blipFill>
        <a:blip xmlns:r="http://schemas.openxmlformats.org/officeDocument/2006/relationships" r:embed="rId364" cstate="print"/>
        <a:stretch>
          <a:fillRect/>
        </a:stretch>
      </xdr:blipFill>
      <xdr:spPr>
        <a:xfrm>
          <a:off x="10850880" y="82478880"/>
          <a:ext cx="975360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457201</xdr:colOff>
      <xdr:row>213</xdr:row>
      <xdr:rowOff>0</xdr:rowOff>
    </xdr:from>
    <xdr:ext cx="548640" cy="962025"/>
    <xdr:pic>
      <xdr:nvPicPr>
        <xdr:cNvPr id="809" name="image331.png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65" cstate="print"/>
        <a:srcRect r="55349"/>
        <a:stretch/>
      </xdr:blipFill>
      <xdr:spPr>
        <a:xfrm>
          <a:off x="11064241" y="82760820"/>
          <a:ext cx="548640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251460</xdr:colOff>
      <xdr:row>269</xdr:row>
      <xdr:rowOff>7620</xdr:rowOff>
    </xdr:from>
    <xdr:ext cx="895350" cy="857250"/>
    <xdr:pic>
      <xdr:nvPicPr>
        <xdr:cNvPr id="810" name="image371.png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/>
      </xdr:nvPicPr>
      <xdr:blipFill>
        <a:blip xmlns:r="http://schemas.openxmlformats.org/officeDocument/2006/relationships" r:embed="rId366" cstate="print"/>
        <a:stretch>
          <a:fillRect/>
        </a:stretch>
      </xdr:blipFill>
      <xdr:spPr>
        <a:xfrm>
          <a:off x="10797540" y="98168460"/>
          <a:ext cx="895350" cy="8572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320040</xdr:colOff>
      <xdr:row>275</xdr:row>
      <xdr:rowOff>563880</xdr:rowOff>
    </xdr:from>
    <xdr:ext cx="847725" cy="685800"/>
    <xdr:pic>
      <xdr:nvPicPr>
        <xdr:cNvPr id="811" name="image337.png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/>
      </xdr:nvPicPr>
      <xdr:blipFill>
        <a:blip xmlns:r="http://schemas.openxmlformats.org/officeDocument/2006/relationships" r:embed="rId367" cstate="print"/>
        <a:stretch>
          <a:fillRect/>
        </a:stretch>
      </xdr:blipFill>
      <xdr:spPr>
        <a:xfrm>
          <a:off x="10866120" y="103014780"/>
          <a:ext cx="847725" cy="6858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403860</xdr:colOff>
      <xdr:row>276</xdr:row>
      <xdr:rowOff>655320</xdr:rowOff>
    </xdr:from>
    <xdr:ext cx="676275" cy="838200"/>
    <xdr:pic>
      <xdr:nvPicPr>
        <xdr:cNvPr id="812" name="image336.png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/>
      </xdr:nvPicPr>
      <xdr:blipFill>
        <a:blip xmlns:r="http://schemas.openxmlformats.org/officeDocument/2006/relationships" r:embed="rId368" cstate="print"/>
        <a:stretch>
          <a:fillRect/>
        </a:stretch>
      </xdr:blipFill>
      <xdr:spPr>
        <a:xfrm>
          <a:off x="10949940" y="104066340"/>
          <a:ext cx="676275" cy="8382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236220</xdr:colOff>
      <xdr:row>281</xdr:row>
      <xdr:rowOff>281940</xdr:rowOff>
    </xdr:from>
    <xdr:ext cx="752475" cy="542925"/>
    <xdr:pic>
      <xdr:nvPicPr>
        <xdr:cNvPr id="813" name="image333.png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/>
      </xdr:nvPicPr>
      <xdr:blipFill>
        <a:blip xmlns:r="http://schemas.openxmlformats.org/officeDocument/2006/relationships" r:embed="rId369" cstate="print"/>
        <a:stretch>
          <a:fillRect/>
        </a:stretch>
      </xdr:blipFill>
      <xdr:spPr>
        <a:xfrm>
          <a:off x="10782300" y="107000040"/>
          <a:ext cx="752475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38100</xdr:colOff>
      <xdr:row>285</xdr:row>
      <xdr:rowOff>30480</xdr:rowOff>
    </xdr:from>
    <xdr:ext cx="1272540" cy="373380"/>
    <xdr:pic>
      <xdr:nvPicPr>
        <xdr:cNvPr id="814" name="image329.png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70" cstate="print"/>
        <a:srcRect t="34637" b="37989"/>
        <a:stretch/>
      </xdr:blipFill>
      <xdr:spPr>
        <a:xfrm>
          <a:off x="10584180" y="108333540"/>
          <a:ext cx="1272540" cy="3733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266700</xdr:colOff>
      <xdr:row>408</xdr:row>
      <xdr:rowOff>7620</xdr:rowOff>
    </xdr:from>
    <xdr:ext cx="790575" cy="552450"/>
    <xdr:pic>
      <xdr:nvPicPr>
        <xdr:cNvPr id="815" name="image328.png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/>
      </xdr:nvPicPr>
      <xdr:blipFill>
        <a:blip xmlns:r="http://schemas.openxmlformats.org/officeDocument/2006/relationships" r:embed="rId371" cstate="print"/>
        <a:stretch>
          <a:fillRect/>
        </a:stretch>
      </xdr:blipFill>
      <xdr:spPr>
        <a:xfrm>
          <a:off x="10553700" y="139499340"/>
          <a:ext cx="790575" cy="5524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205740</xdr:colOff>
      <xdr:row>419</xdr:row>
      <xdr:rowOff>0</xdr:rowOff>
    </xdr:from>
    <xdr:ext cx="1123950" cy="1123950"/>
    <xdr:pic>
      <xdr:nvPicPr>
        <xdr:cNvPr id="816" name="image349.png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 preferRelativeResize="0"/>
      </xdr:nvPicPr>
      <xdr:blipFill>
        <a:blip xmlns:r="http://schemas.openxmlformats.org/officeDocument/2006/relationships" r:embed="rId372" cstate="print"/>
        <a:stretch>
          <a:fillRect/>
        </a:stretch>
      </xdr:blipFill>
      <xdr:spPr>
        <a:xfrm>
          <a:off x="10492740" y="145709640"/>
          <a:ext cx="1123950" cy="11239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304800</xdr:colOff>
      <xdr:row>429</xdr:row>
      <xdr:rowOff>373380</xdr:rowOff>
    </xdr:from>
    <xdr:ext cx="895350" cy="885825"/>
    <xdr:pic>
      <xdr:nvPicPr>
        <xdr:cNvPr id="817" name="image341.png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 preferRelativeResize="0"/>
      </xdr:nvPicPr>
      <xdr:blipFill>
        <a:blip xmlns:r="http://schemas.openxmlformats.org/officeDocument/2006/relationships" r:embed="rId373" cstate="print"/>
        <a:stretch>
          <a:fillRect/>
        </a:stretch>
      </xdr:blipFill>
      <xdr:spPr>
        <a:xfrm>
          <a:off x="10591800" y="150594060"/>
          <a:ext cx="895350" cy="885825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182880</xdr:colOff>
      <xdr:row>591</xdr:row>
      <xdr:rowOff>38100</xdr:rowOff>
    </xdr:from>
    <xdr:ext cx="800100" cy="746760"/>
    <xdr:pic>
      <xdr:nvPicPr>
        <xdr:cNvPr id="818" name="image351.png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74" cstate="print"/>
        <a:srcRect r="31148" b="14782"/>
        <a:stretch/>
      </xdr:blipFill>
      <xdr:spPr>
        <a:xfrm>
          <a:off x="10728960" y="189943740"/>
          <a:ext cx="800100" cy="74676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190500</xdr:colOff>
      <xdr:row>591</xdr:row>
      <xdr:rowOff>853440</xdr:rowOff>
    </xdr:from>
    <xdr:ext cx="739140" cy="594360"/>
    <xdr:pic>
      <xdr:nvPicPr>
        <xdr:cNvPr id="819" name="image355.png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 preferRelativeResize="0"/>
      </xdr:nvPicPr>
      <xdr:blipFill>
        <a:blip xmlns:r="http://schemas.openxmlformats.org/officeDocument/2006/relationships" r:embed="rId375" cstate="print"/>
        <a:stretch>
          <a:fillRect/>
        </a:stretch>
      </xdr:blipFill>
      <xdr:spPr>
        <a:xfrm>
          <a:off x="10736580" y="190759080"/>
          <a:ext cx="739140" cy="59436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350520</xdr:colOff>
      <xdr:row>641</xdr:row>
      <xdr:rowOff>373380</xdr:rowOff>
    </xdr:from>
    <xdr:ext cx="853440" cy="762000"/>
    <xdr:pic>
      <xdr:nvPicPr>
        <xdr:cNvPr id="820" name="image358.png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 preferRelativeResize="0"/>
      </xdr:nvPicPr>
      <xdr:blipFill>
        <a:blip xmlns:r="http://schemas.openxmlformats.org/officeDocument/2006/relationships" r:embed="rId376" cstate="print"/>
        <a:stretch>
          <a:fillRect/>
        </a:stretch>
      </xdr:blipFill>
      <xdr:spPr>
        <a:xfrm>
          <a:off x="10744200" y="216613740"/>
          <a:ext cx="853440" cy="7620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121920</xdr:colOff>
      <xdr:row>667</xdr:row>
      <xdr:rowOff>38101</xdr:rowOff>
    </xdr:from>
    <xdr:ext cx="1135380" cy="365760"/>
    <xdr:pic>
      <xdr:nvPicPr>
        <xdr:cNvPr id="821" name="image335.png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 preferRelativeResize="0"/>
      </xdr:nvPicPr>
      <xdr:blipFill>
        <a:blip xmlns:r="http://schemas.openxmlformats.org/officeDocument/2006/relationships" r:embed="rId377" cstate="print"/>
        <a:stretch>
          <a:fillRect/>
        </a:stretch>
      </xdr:blipFill>
      <xdr:spPr>
        <a:xfrm>
          <a:off x="10668000" y="229560121"/>
          <a:ext cx="1135380" cy="36576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251460</xdr:colOff>
      <xdr:row>1082</xdr:row>
      <xdr:rowOff>38100</xdr:rowOff>
    </xdr:from>
    <xdr:ext cx="998220" cy="487680"/>
    <xdr:pic>
      <xdr:nvPicPr>
        <xdr:cNvPr id="822" name="image348.png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 preferRelativeResize="0"/>
      </xdr:nvPicPr>
      <xdr:blipFill>
        <a:blip xmlns:r="http://schemas.openxmlformats.org/officeDocument/2006/relationships" r:embed="rId378" cstate="print"/>
        <a:stretch>
          <a:fillRect/>
        </a:stretch>
      </xdr:blipFill>
      <xdr:spPr>
        <a:xfrm>
          <a:off x="10797540" y="334609440"/>
          <a:ext cx="998220" cy="48768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236686</xdr:colOff>
      <xdr:row>1090</xdr:row>
      <xdr:rowOff>280385</xdr:rowOff>
    </xdr:from>
    <xdr:ext cx="990600" cy="647700"/>
    <xdr:pic>
      <xdr:nvPicPr>
        <xdr:cNvPr id="823" name="image363.png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 preferRelativeResize="0"/>
      </xdr:nvPicPr>
      <xdr:blipFill>
        <a:blip xmlns:r="http://schemas.openxmlformats.org/officeDocument/2006/relationships" r:embed="rId379" cstate="print"/>
        <a:stretch>
          <a:fillRect/>
        </a:stretch>
      </xdr:blipFill>
      <xdr:spPr>
        <a:xfrm>
          <a:off x="10523686" y="344455569"/>
          <a:ext cx="99060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45720</xdr:colOff>
      <xdr:row>1092</xdr:row>
      <xdr:rowOff>45720</xdr:rowOff>
    </xdr:from>
    <xdr:ext cx="1304925" cy="742950"/>
    <xdr:pic>
      <xdr:nvPicPr>
        <xdr:cNvPr id="824" name="image350.png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 preferRelativeResize="0"/>
      </xdr:nvPicPr>
      <xdr:blipFill>
        <a:blip xmlns:r="http://schemas.openxmlformats.org/officeDocument/2006/relationships" r:embed="rId380" cstate="print"/>
        <a:stretch>
          <a:fillRect/>
        </a:stretch>
      </xdr:blipFill>
      <xdr:spPr>
        <a:xfrm>
          <a:off x="10332720" y="346976700"/>
          <a:ext cx="1304925" cy="74295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426720</xdr:colOff>
      <xdr:row>1128</xdr:row>
      <xdr:rowOff>53340</xdr:rowOff>
    </xdr:from>
    <xdr:ext cx="518160" cy="811530"/>
    <xdr:pic>
      <xdr:nvPicPr>
        <xdr:cNvPr id="825" name="image344.png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 preferRelativeResize="0"/>
      </xdr:nvPicPr>
      <xdr:blipFill>
        <a:blip xmlns:r="http://schemas.openxmlformats.org/officeDocument/2006/relationships" r:embed="rId381" cstate="print"/>
        <a:stretch>
          <a:fillRect/>
        </a:stretch>
      </xdr:blipFill>
      <xdr:spPr>
        <a:xfrm>
          <a:off x="10972800" y="351457260"/>
          <a:ext cx="518160" cy="81153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272143</xdr:colOff>
      <xdr:row>1132</xdr:row>
      <xdr:rowOff>645367</xdr:rowOff>
    </xdr:from>
    <xdr:ext cx="828364" cy="710409"/>
    <xdr:pic>
      <xdr:nvPicPr>
        <xdr:cNvPr id="826" name="image346.png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 preferRelativeResize="0"/>
      </xdr:nvPicPr>
      <xdr:blipFill>
        <a:blip xmlns:r="http://schemas.openxmlformats.org/officeDocument/2006/relationships" r:embed="rId382" cstate="print"/>
        <a:stretch>
          <a:fillRect/>
        </a:stretch>
      </xdr:blipFill>
      <xdr:spPr>
        <a:xfrm>
          <a:off x="10605796" y="362051081"/>
          <a:ext cx="828364" cy="710409"/>
        </a:xfrm>
        <a:prstGeom prst="rect">
          <a:avLst/>
        </a:prstGeom>
        <a:noFill/>
      </xdr:spPr>
    </xdr:pic>
    <xdr:clientData fLocksWithSheet="0"/>
  </xdr:oneCellAnchor>
  <xdr:twoCellAnchor>
    <xdr:from>
      <xdr:col>9</xdr:col>
      <xdr:colOff>327659</xdr:colOff>
      <xdr:row>173</xdr:row>
      <xdr:rowOff>11058</xdr:rowOff>
    </xdr:from>
    <xdr:to>
      <xdr:col>9</xdr:col>
      <xdr:colOff>990600</xdr:colOff>
      <xdr:row>173</xdr:row>
      <xdr:rowOff>586809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1B1A17-B71F-5596-4EA2-FA7202784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73739" y="61900698"/>
          <a:ext cx="662941" cy="575751"/>
        </a:xfrm>
        <a:prstGeom prst="rect">
          <a:avLst/>
        </a:prstGeom>
      </xdr:spPr>
    </xdr:pic>
    <xdr:clientData/>
  </xdr:twoCellAnchor>
  <xdr:twoCellAnchor editAs="oneCell">
    <xdr:from>
      <xdr:col>9</xdr:col>
      <xdr:colOff>60961</xdr:colOff>
      <xdr:row>1094</xdr:row>
      <xdr:rowOff>483072</xdr:rowOff>
    </xdr:from>
    <xdr:to>
      <xdr:col>10</xdr:col>
      <xdr:colOff>6310</xdr:colOff>
      <xdr:row>1096</xdr:row>
      <xdr:rowOff>205740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1AF93C6-19A3-EB3F-AD2F-6CBF12C98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7961" y="348808512"/>
          <a:ext cx="1305869" cy="979968"/>
        </a:xfrm>
        <a:prstGeom prst="rect">
          <a:avLst/>
        </a:prstGeom>
      </xdr:spPr>
    </xdr:pic>
    <xdr:clientData/>
  </xdr:twoCellAnchor>
  <xdr:twoCellAnchor editAs="oneCell">
    <xdr:from>
      <xdr:col>9</xdr:col>
      <xdr:colOff>135326</xdr:colOff>
      <xdr:row>1218</xdr:row>
      <xdr:rowOff>0</xdr:rowOff>
    </xdr:from>
    <xdr:to>
      <xdr:col>9</xdr:col>
      <xdr:colOff>1234439</xdr:colOff>
      <xdr:row>1218</xdr:row>
      <xdr:rowOff>746760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75D244B-3317-9987-EEB3-9112C2AB72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153" r="4961" b="16175"/>
        <a:stretch/>
      </xdr:blipFill>
      <xdr:spPr>
        <a:xfrm>
          <a:off x="10681406" y="381662940"/>
          <a:ext cx="1099113" cy="746760"/>
        </a:xfrm>
        <a:prstGeom prst="rect">
          <a:avLst/>
        </a:prstGeom>
      </xdr:spPr>
    </xdr:pic>
    <xdr:clientData/>
  </xdr:twoCellAnchor>
  <xdr:twoCellAnchor editAs="oneCell">
    <xdr:from>
      <xdr:col>9</xdr:col>
      <xdr:colOff>211635</xdr:colOff>
      <xdr:row>285</xdr:row>
      <xdr:rowOff>361649</xdr:rowOff>
    </xdr:from>
    <xdr:to>
      <xdr:col>9</xdr:col>
      <xdr:colOff>1155097</xdr:colOff>
      <xdr:row>287</xdr:row>
      <xdr:rowOff>141293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348BBAF-A9AC-9412-6A79-2E1857E5C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05460">
          <a:off x="10757715" y="108283709"/>
          <a:ext cx="943462" cy="800724"/>
        </a:xfrm>
        <a:prstGeom prst="rect">
          <a:avLst/>
        </a:prstGeom>
      </xdr:spPr>
    </xdr:pic>
    <xdr:clientData/>
  </xdr:twoCellAnchor>
  <xdr:twoCellAnchor editAs="oneCell">
    <xdr:from>
      <xdr:col>9</xdr:col>
      <xdr:colOff>396240</xdr:colOff>
      <xdr:row>1102</xdr:row>
      <xdr:rowOff>41190</xdr:rowOff>
    </xdr:from>
    <xdr:to>
      <xdr:col>9</xdr:col>
      <xdr:colOff>945513</xdr:colOff>
      <xdr:row>1103</xdr:row>
      <xdr:rowOff>311248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1630A12-767E-1D38-E6AD-17E898922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2320" y="340045590"/>
          <a:ext cx="549273" cy="635818"/>
        </a:xfrm>
        <a:prstGeom prst="rect">
          <a:avLst/>
        </a:prstGeom>
      </xdr:spPr>
    </xdr:pic>
    <xdr:clientData/>
  </xdr:twoCellAnchor>
  <xdr:oneCellAnchor>
    <xdr:from>
      <xdr:col>9</xdr:col>
      <xdr:colOff>60960</xdr:colOff>
      <xdr:row>1112</xdr:row>
      <xdr:rowOff>53340</xdr:rowOff>
    </xdr:from>
    <xdr:ext cx="1228725" cy="828675"/>
    <xdr:pic>
      <xdr:nvPicPr>
        <xdr:cNvPr id="10" name="image37.png">
          <a:extLst>
            <a:ext uri="{FF2B5EF4-FFF2-40B4-BE49-F238E27FC236}">
              <a16:creationId xmlns:a16="http://schemas.microsoft.com/office/drawing/2014/main" id="{487C44B2-5968-4356-833B-B0FCDF16C969}"/>
            </a:ext>
          </a:extLst>
        </xdr:cNvPr>
        <xdr:cNvPicPr preferRelativeResize="0"/>
      </xdr:nvPicPr>
      <xdr:blipFill>
        <a:blip xmlns:r="http://schemas.openxmlformats.org/officeDocument/2006/relationships" r:embed="rId90" cstate="print"/>
        <a:stretch>
          <a:fillRect/>
        </a:stretch>
      </xdr:blipFill>
      <xdr:spPr>
        <a:xfrm>
          <a:off x="10347960" y="354931980"/>
          <a:ext cx="1228725" cy="8286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875164</xdr:colOff>
      <xdr:row>674</xdr:row>
      <xdr:rowOff>68579</xdr:rowOff>
    </xdr:from>
    <xdr:to>
      <xdr:col>9</xdr:col>
      <xdr:colOff>1264919</xdr:colOff>
      <xdr:row>675</xdr:row>
      <xdr:rowOff>224317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D09CFF9-1AEE-6D34-38E9-7EA9DE609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2164" y="235678979"/>
          <a:ext cx="389755" cy="498638"/>
        </a:xfrm>
        <a:prstGeom prst="rect">
          <a:avLst/>
        </a:prstGeom>
      </xdr:spPr>
    </xdr:pic>
    <xdr:clientData/>
  </xdr:twoCellAnchor>
  <xdr:twoCellAnchor editAs="oneCell">
    <xdr:from>
      <xdr:col>9</xdr:col>
      <xdr:colOff>167640</xdr:colOff>
      <xdr:row>673</xdr:row>
      <xdr:rowOff>58586</xdr:rowOff>
    </xdr:from>
    <xdr:to>
      <xdr:col>9</xdr:col>
      <xdr:colOff>562091</xdr:colOff>
      <xdr:row>675</xdr:row>
      <xdr:rowOff>76795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361E230-1DF8-8C2B-6D3B-A359C475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54640" y="235326086"/>
          <a:ext cx="394451" cy="704009"/>
        </a:xfrm>
        <a:prstGeom prst="rect">
          <a:avLst/>
        </a:prstGeom>
      </xdr:spPr>
    </xdr:pic>
    <xdr:clientData/>
  </xdr:twoCellAnchor>
  <xdr:twoCellAnchor>
    <xdr:from>
      <xdr:col>6</xdr:col>
      <xdr:colOff>408304</xdr:colOff>
      <xdr:row>3</xdr:row>
      <xdr:rowOff>220979</xdr:rowOff>
    </xdr:from>
    <xdr:to>
      <xdr:col>6</xdr:col>
      <xdr:colOff>678179</xdr:colOff>
      <xdr:row>5</xdr:row>
      <xdr:rowOff>634</xdr:rowOff>
    </xdr:to>
    <xdr:pic>
      <xdr:nvPicPr>
        <xdr:cNvPr id="9" name="Gráfico 8" descr="Camión con relleno sólido">
          <a:extLst>
            <a:ext uri="{FF2B5EF4-FFF2-40B4-BE49-F238E27FC236}">
              <a16:creationId xmlns:a16="http://schemas.microsoft.com/office/drawing/2014/main" id="{9900A95D-7B49-8F7A-6E35-67DAE4E6B0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>
          <a:extLst>
            <a:ext uri="{96DAC541-7B7A-43D3-8B79-37D633B846F1}">
              <asvg:svgBlip xmlns:asvg="http://schemas.microsoft.com/office/drawing/2016/SVG/main" r:embed="rId391"/>
            </a:ext>
          </a:extLst>
        </a:blip>
        <a:stretch>
          <a:fillRect/>
        </a:stretch>
      </xdr:blipFill>
      <xdr:spPr>
        <a:xfrm>
          <a:off x="8470264" y="701039"/>
          <a:ext cx="269875" cy="2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525935</xdr:colOff>
      <xdr:row>1</xdr:row>
      <xdr:rowOff>12585</xdr:rowOff>
    </xdr:from>
    <xdr:to>
      <xdr:col>2</xdr:col>
      <xdr:colOff>1806424</xdr:colOff>
      <xdr:row>5</xdr:row>
      <xdr:rowOff>273387</xdr:rowOff>
    </xdr:to>
    <xdr:pic>
      <xdr:nvPicPr>
        <xdr:cNvPr id="594" name="Imagen 593">
          <a:extLst>
            <a:ext uri="{FF2B5EF4-FFF2-40B4-BE49-F238E27FC236}">
              <a16:creationId xmlns:a16="http://schemas.microsoft.com/office/drawing/2014/main" id="{12FBBA62-E8B2-20D8-85A3-0142FC29FC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3" t="28571" r="21471" b="33333"/>
        <a:stretch/>
      </xdr:blipFill>
      <xdr:spPr>
        <a:xfrm>
          <a:off x="525935" y="206973"/>
          <a:ext cx="2827816" cy="1217190"/>
        </a:xfrm>
        <a:prstGeom prst="rect">
          <a:avLst/>
        </a:prstGeom>
      </xdr:spPr>
    </xdr:pic>
    <xdr:clientData/>
  </xdr:twoCellAnchor>
  <xdr:twoCellAnchor>
    <xdr:from>
      <xdr:col>9</xdr:col>
      <xdr:colOff>132184</xdr:colOff>
      <xdr:row>304</xdr:row>
      <xdr:rowOff>194389</xdr:rowOff>
    </xdr:from>
    <xdr:to>
      <xdr:col>9</xdr:col>
      <xdr:colOff>1041919</xdr:colOff>
      <xdr:row>307</xdr:row>
      <xdr:rowOff>0</xdr:rowOff>
    </xdr:to>
    <xdr:pic>
      <xdr:nvPicPr>
        <xdr:cNvPr id="2" name="image114.png">
          <a:extLst>
            <a:ext uri="{FF2B5EF4-FFF2-40B4-BE49-F238E27FC236}">
              <a16:creationId xmlns:a16="http://schemas.microsoft.com/office/drawing/2014/main" id="{0702FBEF-8A78-4C93-B162-838122D5F19E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55" cstate="print"/>
        <a:srcRect l="47774" t="67911"/>
        <a:stretch/>
      </xdr:blipFill>
      <xdr:spPr>
        <a:xfrm>
          <a:off x="10419184" y="115582960"/>
          <a:ext cx="909735" cy="482081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622040</xdr:colOff>
      <xdr:row>307</xdr:row>
      <xdr:rowOff>101082</xdr:rowOff>
    </xdr:from>
    <xdr:to>
      <xdr:col>9</xdr:col>
      <xdr:colOff>1267407</xdr:colOff>
      <xdr:row>309</xdr:row>
      <xdr:rowOff>1</xdr:rowOff>
    </xdr:to>
    <xdr:pic>
      <xdr:nvPicPr>
        <xdr:cNvPr id="12" name="image114.png">
          <a:extLst>
            <a:ext uri="{FF2B5EF4-FFF2-40B4-BE49-F238E27FC236}">
              <a16:creationId xmlns:a16="http://schemas.microsoft.com/office/drawing/2014/main" id="{B9BD2979-1C80-4BA6-BAF6-298ADB12D19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55" cstate="print"/>
        <a:srcRect l="47774" t="67911"/>
        <a:stretch/>
      </xdr:blipFill>
      <xdr:spPr>
        <a:xfrm>
          <a:off x="10909040" y="116166123"/>
          <a:ext cx="645367" cy="349898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294813</xdr:colOff>
      <xdr:row>129</xdr:row>
      <xdr:rowOff>31101</xdr:rowOff>
    </xdr:from>
    <xdr:to>
      <xdr:col>9</xdr:col>
      <xdr:colOff>1042137</xdr:colOff>
      <xdr:row>129</xdr:row>
      <xdr:rowOff>723123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BFAF53DE-4498-C5AA-945E-DFC9FE79D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97364" y="45471183"/>
          <a:ext cx="747324" cy="692022"/>
        </a:xfrm>
        <a:prstGeom prst="rect">
          <a:avLst/>
        </a:prstGeom>
      </xdr:spPr>
    </xdr:pic>
    <xdr:clientData/>
  </xdr:twoCellAnchor>
  <xdr:twoCellAnchor editAs="oneCell">
    <xdr:from>
      <xdr:col>9</xdr:col>
      <xdr:colOff>295467</xdr:colOff>
      <xdr:row>144</xdr:row>
      <xdr:rowOff>224245</xdr:rowOff>
    </xdr:from>
    <xdr:to>
      <xdr:col>9</xdr:col>
      <xdr:colOff>1275182</xdr:colOff>
      <xdr:row>147</xdr:row>
      <xdr:rowOff>496138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C69D4D4-40CD-4D1A-E94A-F208F2BFF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H="1" flipV="1">
          <a:off x="10598018" y="49886429"/>
          <a:ext cx="979715" cy="948362"/>
        </a:xfrm>
        <a:prstGeom prst="rect">
          <a:avLst/>
        </a:prstGeom>
      </xdr:spPr>
    </xdr:pic>
    <xdr:clientData/>
  </xdr:twoCellAnchor>
  <xdr:twoCellAnchor>
    <xdr:from>
      <xdr:col>9</xdr:col>
      <xdr:colOff>373226</xdr:colOff>
      <xdr:row>1014</xdr:row>
      <xdr:rowOff>93689</xdr:rowOff>
    </xdr:from>
    <xdr:to>
      <xdr:col>9</xdr:col>
      <xdr:colOff>1026368</xdr:colOff>
      <xdr:row>1014</xdr:row>
      <xdr:rowOff>670705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A2EF1948-A978-7687-5919-AD30379434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927" t="24224" r="-2143" b="19529"/>
        <a:stretch/>
      </xdr:blipFill>
      <xdr:spPr>
        <a:xfrm>
          <a:off x="10675777" y="316704689"/>
          <a:ext cx="653142" cy="577016"/>
        </a:xfrm>
        <a:prstGeom prst="rect">
          <a:avLst/>
        </a:prstGeom>
      </xdr:spPr>
    </xdr:pic>
    <xdr:clientData/>
  </xdr:twoCellAnchor>
  <xdr:twoCellAnchor>
    <xdr:from>
      <xdr:col>9</xdr:col>
      <xdr:colOff>116633</xdr:colOff>
      <xdr:row>1128</xdr:row>
      <xdr:rowOff>863085</xdr:rowOff>
    </xdr:from>
    <xdr:to>
      <xdr:col>9</xdr:col>
      <xdr:colOff>1194213</xdr:colOff>
      <xdr:row>1131</xdr:row>
      <xdr:rowOff>31104</xdr:rowOff>
    </xdr:to>
    <xdr:pic>
      <xdr:nvPicPr>
        <xdr:cNvPr id="255" name="Imagen 254">
          <a:extLst>
            <a:ext uri="{FF2B5EF4-FFF2-40B4-BE49-F238E27FC236}">
              <a16:creationId xmlns:a16="http://schemas.microsoft.com/office/drawing/2014/main" id="{21B55B3E-B4BF-D0CF-8218-18BFF5ED9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9184" y="353280309"/>
          <a:ext cx="1077580" cy="8086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39"/>
  <sheetViews>
    <sheetView tabSelected="1" zoomScale="98" zoomScaleNormal="98" workbookViewId="0">
      <selection activeCell="L15" sqref="L15"/>
    </sheetView>
  </sheetViews>
  <sheetFormatPr baseColWidth="10" defaultColWidth="14.44140625" defaultRowHeight="15" customHeight="1" x14ac:dyDescent="0.3"/>
  <cols>
    <col min="1" max="1" width="8.109375" style="45" customWidth="1"/>
    <col min="2" max="2" width="14.44140625" style="58" customWidth="1"/>
    <col min="3" max="3" width="42" style="28" customWidth="1"/>
    <col min="4" max="4" width="17.5546875" style="28" customWidth="1"/>
    <col min="5" max="5" width="17" style="28" customWidth="1"/>
    <col min="6" max="6" width="13.5546875" style="28" customWidth="1"/>
    <col min="7" max="7" width="10.88671875" style="28" customWidth="1"/>
    <col min="8" max="8" width="15.6640625" style="28" customWidth="1"/>
    <col min="9" max="9" width="11" style="28" customWidth="1"/>
    <col min="10" max="10" width="20.33203125" style="28" customWidth="1"/>
    <col min="11" max="26" width="10" style="28" customWidth="1"/>
    <col min="27" max="16384" width="14.44140625" style="28"/>
  </cols>
  <sheetData>
    <row r="1" spans="1:26" ht="15" customHeight="1" x14ac:dyDescent="0.3">
      <c r="A1" s="50"/>
      <c r="B1" s="56"/>
      <c r="C1" s="51"/>
      <c r="D1" s="51"/>
      <c r="E1" s="51"/>
      <c r="F1" s="51"/>
      <c r="G1" s="51"/>
      <c r="H1" s="51"/>
      <c r="I1" s="51"/>
      <c r="J1" s="52"/>
    </row>
    <row r="2" spans="1:26" s="24" customFormat="1" ht="18" customHeight="1" x14ac:dyDescent="0.4">
      <c r="A2" s="47"/>
      <c r="B2" s="15"/>
      <c r="C2" s="25"/>
      <c r="D2" s="197" t="s">
        <v>0</v>
      </c>
      <c r="E2" s="197"/>
      <c r="F2" s="48"/>
      <c r="G2" s="198" t="s">
        <v>1</v>
      </c>
      <c r="H2" s="198"/>
      <c r="I2" s="198"/>
      <c r="J2" s="49"/>
    </row>
    <row r="3" spans="1:26" ht="20.25" customHeight="1" x14ac:dyDescent="0.3">
      <c r="A3" s="22"/>
      <c r="B3" s="15"/>
      <c r="C3" s="25"/>
      <c r="D3" s="171" t="s">
        <v>2</v>
      </c>
      <c r="E3" s="173">
        <v>46170</v>
      </c>
      <c r="F3" s="26"/>
      <c r="G3" s="175">
        <v>0</v>
      </c>
      <c r="H3" s="199" t="s">
        <v>13</v>
      </c>
      <c r="I3" s="199"/>
      <c r="J3" s="27"/>
    </row>
    <row r="4" spans="1:26" ht="18.75" customHeight="1" x14ac:dyDescent="0.3">
      <c r="A4" s="23"/>
      <c r="B4" s="15"/>
      <c r="C4" s="25"/>
      <c r="D4" s="172" t="s">
        <v>4</v>
      </c>
      <c r="E4" s="174">
        <f ca="1">TODAY()</f>
        <v>46170</v>
      </c>
      <c r="F4" s="26"/>
      <c r="G4" s="53" t="s">
        <v>5</v>
      </c>
      <c r="H4" s="186"/>
      <c r="I4" s="187"/>
      <c r="J4" s="27"/>
    </row>
    <row r="5" spans="1:26" ht="20.25" customHeight="1" x14ac:dyDescent="0.3">
      <c r="A5" s="29"/>
      <c r="B5" s="15"/>
      <c r="C5" s="25"/>
      <c r="D5" s="257" t="s">
        <v>1533</v>
      </c>
      <c r="E5" s="258"/>
      <c r="F5" s="30"/>
      <c r="G5" s="257" t="s">
        <v>1524</v>
      </c>
      <c r="H5" s="262"/>
      <c r="I5" s="258"/>
      <c r="J5" s="31"/>
    </row>
    <row r="6" spans="1:26" ht="36.75" customHeight="1" thickBot="1" x14ac:dyDescent="0.4">
      <c r="A6" s="32"/>
      <c r="B6" s="57"/>
      <c r="C6" s="33"/>
      <c r="D6" s="216" t="s">
        <v>6</v>
      </c>
      <c r="E6" s="217"/>
      <c r="F6" s="217"/>
      <c r="G6" s="217"/>
      <c r="H6" s="217"/>
      <c r="I6" s="217"/>
      <c r="J6" s="218"/>
    </row>
    <row r="7" spans="1:26" ht="31.95" customHeight="1" thickBot="1" x14ac:dyDescent="0.35">
      <c r="A7" s="259" t="s">
        <v>7</v>
      </c>
      <c r="B7" s="260"/>
      <c r="C7" s="260"/>
      <c r="D7" s="260"/>
      <c r="E7" s="260"/>
      <c r="F7" s="260"/>
      <c r="G7" s="260"/>
      <c r="H7" s="260"/>
      <c r="I7" s="260"/>
      <c r="J7" s="261"/>
    </row>
    <row r="8" spans="1:26" ht="31.95" customHeight="1" thickBot="1" x14ac:dyDescent="0.35">
      <c r="A8" s="225" t="s">
        <v>19</v>
      </c>
      <c r="B8" s="226"/>
      <c r="C8" s="226"/>
      <c r="D8" s="226"/>
      <c r="E8" s="226"/>
      <c r="F8" s="226"/>
      <c r="G8" s="226"/>
      <c r="H8" s="226"/>
      <c r="I8" s="226"/>
      <c r="J8" s="227"/>
    </row>
    <row r="9" spans="1:26" ht="15.75" customHeight="1" x14ac:dyDescent="0.3">
      <c r="A9" s="219" t="s">
        <v>8</v>
      </c>
      <c r="B9" s="54" t="s">
        <v>1525</v>
      </c>
      <c r="C9" s="221" t="s">
        <v>9</v>
      </c>
      <c r="D9" s="46" t="s">
        <v>10</v>
      </c>
      <c r="E9" s="16" t="s">
        <v>1534</v>
      </c>
      <c r="F9" s="34" t="s">
        <v>11</v>
      </c>
      <c r="G9" s="213" t="s">
        <v>12</v>
      </c>
      <c r="H9" s="46" t="s">
        <v>13</v>
      </c>
      <c r="I9" s="215" t="s">
        <v>14</v>
      </c>
      <c r="J9" s="223"/>
    </row>
    <row r="10" spans="1:26" ht="16.5" customHeight="1" thickBot="1" x14ac:dyDescent="0.35">
      <c r="A10" s="220"/>
      <c r="B10" s="55" t="s">
        <v>1526</v>
      </c>
      <c r="C10" s="222"/>
      <c r="D10" s="13" t="s">
        <v>15</v>
      </c>
      <c r="E10" s="17" t="s">
        <v>1535</v>
      </c>
      <c r="F10" s="35" t="s">
        <v>16</v>
      </c>
      <c r="G10" s="214"/>
      <c r="H10" s="14" t="s">
        <v>17</v>
      </c>
      <c r="I10" s="214"/>
      <c r="J10" s="224"/>
    </row>
    <row r="11" spans="1:26" ht="15" customHeight="1" thickBot="1" x14ac:dyDescent="0.35">
      <c r="A11" s="21"/>
      <c r="B11" s="8"/>
      <c r="C11" s="19"/>
      <c r="D11" s="19"/>
      <c r="E11" s="36"/>
      <c r="F11" s="37">
        <f>E11-(E11*DESC)</f>
        <v>0</v>
      </c>
      <c r="G11" s="19"/>
      <c r="H11" s="20" t="s">
        <v>18</v>
      </c>
      <c r="I11" s="38">
        <f>F11*G11</f>
        <v>0</v>
      </c>
      <c r="J11" s="106"/>
    </row>
    <row r="12" spans="1:26" ht="21" customHeight="1" x14ac:dyDescent="0.3">
      <c r="A12" s="107">
        <v>13002</v>
      </c>
      <c r="B12" s="61" t="s">
        <v>20</v>
      </c>
      <c r="C12" s="62" t="str">
        <f>VLOOKUP(A12,Datos!$A$10:$E$1593,3,FALSE)</f>
        <v xml:space="preserve">ADHESIVO VINILICO 500 gr                </v>
      </c>
      <c r="D12" s="62">
        <f>VLOOKUP(A12,Datos!$A$10:$E$1593,4,FALSE)</f>
        <v>12</v>
      </c>
      <c r="E12" s="63">
        <f>VLOOKUP(A12,Datos!$A$10:$E$1593,5,FALSE)</f>
        <v>3526.4</v>
      </c>
      <c r="F12" s="64">
        <f t="shared" ref="F12:F28" si="0">E12-(E12*DESC)</f>
        <v>3526.4</v>
      </c>
      <c r="G12" s="61"/>
      <c r="H12" s="61"/>
      <c r="I12" s="139">
        <f t="shared" ref="I12:I28" si="1">(F12-F12*H12/100)*G12</f>
        <v>0</v>
      </c>
      <c r="J12" s="141"/>
    </row>
    <row r="13" spans="1:26" ht="18" customHeight="1" x14ac:dyDescent="0.3">
      <c r="A13" s="107">
        <v>5100</v>
      </c>
      <c r="B13" s="61" t="s">
        <v>21</v>
      </c>
      <c r="C13" s="62" t="str">
        <f>VLOOKUP(A13,Datos!$A$10:$E$1593,3,FALSE)</f>
        <v xml:space="preserve">ADHESIVO VINILICO 125 G                 </v>
      </c>
      <c r="D13" s="62">
        <f>VLOOKUP(A13,Datos!$A$10:$E$1593,4,FALSE)</f>
        <v>12</v>
      </c>
      <c r="E13" s="63">
        <f>VLOOKUP(A13,Datos!$A$10:$E$1593,5,FALSE)</f>
        <v>1182.52</v>
      </c>
      <c r="F13" s="64">
        <f t="shared" si="0"/>
        <v>1182.52</v>
      </c>
      <c r="G13" s="61"/>
      <c r="H13" s="61"/>
      <c r="I13" s="139">
        <f t="shared" si="1"/>
        <v>0</v>
      </c>
      <c r="J13" s="143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8" customHeight="1" x14ac:dyDescent="0.3">
      <c r="A14" s="107">
        <v>5101</v>
      </c>
      <c r="B14" s="60" t="s">
        <v>21</v>
      </c>
      <c r="C14" s="69" t="str">
        <f>VLOOKUP(A14,Datos!$A$10:$E$1593,3,FALSE)</f>
        <v xml:space="preserve">ADHESIVO VINILICO 250 G                 </v>
      </c>
      <c r="D14" s="69">
        <f>VLOOKUP(A14,Datos!$A$10:$E$1593,4,FALSE)</f>
        <v>12</v>
      </c>
      <c r="E14" s="70">
        <f>VLOOKUP(A14,Datos!$A$10:$E$1593,5,FALSE)</f>
        <v>1987.28</v>
      </c>
      <c r="F14" s="68">
        <f t="shared" si="0"/>
        <v>1987.28</v>
      </c>
      <c r="G14" s="60"/>
      <c r="H14" s="60"/>
      <c r="I14" s="94">
        <f t="shared" si="1"/>
        <v>0</v>
      </c>
      <c r="J14" s="143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8" customHeight="1" x14ac:dyDescent="0.3">
      <c r="A15" s="107">
        <v>5102</v>
      </c>
      <c r="B15" s="61" t="s">
        <v>21</v>
      </c>
      <c r="C15" s="62" t="str">
        <f>VLOOKUP(A15,Datos!$A$10:$E$1593,3,FALSE)</f>
        <v xml:space="preserve">ADHESIVO VINILICO 500 G                 </v>
      </c>
      <c r="D15" s="62">
        <f>VLOOKUP(A15,Datos!$A$10:$E$1593,4,FALSE)</f>
        <v>12</v>
      </c>
      <c r="E15" s="63">
        <f>VLOOKUP(A15,Datos!$A$10:$E$1593,5,FALSE)</f>
        <v>3444.29</v>
      </c>
      <c r="F15" s="64">
        <f t="shared" si="0"/>
        <v>3444.29</v>
      </c>
      <c r="G15" s="61"/>
      <c r="H15" s="61"/>
      <c r="I15" s="139">
        <f t="shared" si="1"/>
        <v>0</v>
      </c>
      <c r="J15" s="143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8" customHeight="1" x14ac:dyDescent="0.3">
      <c r="A16" s="107">
        <v>5103</v>
      </c>
      <c r="B16" s="60" t="s">
        <v>21</v>
      </c>
      <c r="C16" s="69" t="str">
        <f>VLOOKUP(A16,Datos!$A$10:$E$1593,3,FALSE)</f>
        <v xml:space="preserve">ADHESIVO VINILICO 1000 G                </v>
      </c>
      <c r="D16" s="69">
        <f>VLOOKUP(A16,Datos!$A$10:$E$1593,4,FALSE)</f>
        <v>6</v>
      </c>
      <c r="E16" s="70">
        <f>VLOOKUP(A16,Datos!$A$10:$E$1593,5,FALSE)</f>
        <v>6332.45</v>
      </c>
      <c r="F16" s="68">
        <f t="shared" si="0"/>
        <v>6332.45</v>
      </c>
      <c r="G16" s="60"/>
      <c r="H16" s="60"/>
      <c r="I16" s="94">
        <f t="shared" si="1"/>
        <v>0</v>
      </c>
      <c r="J16" s="143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8" customHeight="1" x14ac:dyDescent="0.3">
      <c r="A17" s="107">
        <v>8022</v>
      </c>
      <c r="B17" s="61" t="s">
        <v>26</v>
      </c>
      <c r="C17" s="62" t="str">
        <f>VLOOKUP(A17,Datos!$A$10:$E$1593,3,FALSE)</f>
        <v xml:space="preserve">ADHESIVO DE CONTACTO 125cc              </v>
      </c>
      <c r="D17" s="62">
        <f>VLOOKUP(A17,Datos!$A$10:$E$1593,4,FALSE)</f>
        <v>24</v>
      </c>
      <c r="E17" s="63">
        <f>VLOOKUP(A17,Datos!$A$10:$E$1593,5,FALSE)</f>
        <v>2877.56</v>
      </c>
      <c r="F17" s="64">
        <f t="shared" si="0"/>
        <v>2877.56</v>
      </c>
      <c r="G17" s="61"/>
      <c r="H17" s="61"/>
      <c r="I17" s="139">
        <f t="shared" si="1"/>
        <v>0</v>
      </c>
      <c r="J17" s="144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8" customHeight="1" x14ac:dyDescent="0.3">
      <c r="A18" s="107">
        <v>8023</v>
      </c>
      <c r="B18" s="60" t="s">
        <v>26</v>
      </c>
      <c r="C18" s="69" t="str">
        <f>VLOOKUP(A18,Datos!$A$10:$E$1593,3,FALSE)</f>
        <v xml:space="preserve">ADHESIVO DE CONTACTO 250cc              </v>
      </c>
      <c r="D18" s="69">
        <f>VLOOKUP(A18,Datos!$A$10:$E$1593,4,FALSE)</f>
        <v>12</v>
      </c>
      <c r="E18" s="70">
        <f>VLOOKUP(A18,Datos!$A$10:$E$1593,5,FALSE)</f>
        <v>3596.91</v>
      </c>
      <c r="F18" s="68">
        <f t="shared" si="0"/>
        <v>3596.91</v>
      </c>
      <c r="G18" s="60"/>
      <c r="H18" s="60"/>
      <c r="I18" s="94">
        <f t="shared" si="1"/>
        <v>0</v>
      </c>
      <c r="J18" s="14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8" customHeight="1" x14ac:dyDescent="0.3">
      <c r="A19" s="107">
        <v>8024</v>
      </c>
      <c r="B19" s="61" t="s">
        <v>26</v>
      </c>
      <c r="C19" s="62" t="str">
        <f>VLOOKUP(A19,Datos!$A$10:$E$1593,3,FALSE)</f>
        <v xml:space="preserve">ADHESIVO DE CONTACTO 500cc              </v>
      </c>
      <c r="D19" s="62">
        <f>VLOOKUP(A19,Datos!$A$10:$E$1593,4,FALSE)</f>
        <v>6</v>
      </c>
      <c r="E19" s="63">
        <f>VLOOKUP(A19,Datos!$A$10:$E$1593,5,FALSE)</f>
        <v>6721.82</v>
      </c>
      <c r="F19" s="64">
        <f t="shared" si="0"/>
        <v>6721.82</v>
      </c>
      <c r="G19" s="61"/>
      <c r="H19" s="61"/>
      <c r="I19" s="139">
        <f t="shared" si="1"/>
        <v>0</v>
      </c>
      <c r="J19" s="143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44.25" customHeight="1" x14ac:dyDescent="0.3">
      <c r="A20" s="107">
        <v>5099</v>
      </c>
      <c r="B20" s="60" t="s">
        <v>21</v>
      </c>
      <c r="C20" s="69" t="str">
        <f>VLOOKUP(A20,Datos!$A$10:$E$1593,3,FALSE)</f>
        <v xml:space="preserve">ADHESIVO CONTACTO 50 CC (POMO)          </v>
      </c>
      <c r="D20" s="69">
        <f>VLOOKUP(A20,Datos!$A$10:$E$1593,4,FALSE)</f>
        <v>24</v>
      </c>
      <c r="E20" s="70">
        <f>VLOOKUP(A20,Datos!$A$10:$E$1593,5,FALSE)</f>
        <v>2068.98</v>
      </c>
      <c r="F20" s="68">
        <f t="shared" si="0"/>
        <v>2068.98</v>
      </c>
      <c r="G20" s="60"/>
      <c r="H20" s="60"/>
      <c r="I20" s="94">
        <f t="shared" si="1"/>
        <v>0</v>
      </c>
      <c r="J20" s="142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40.5" customHeight="1" x14ac:dyDescent="0.3">
      <c r="A21" s="107">
        <v>13008</v>
      </c>
      <c r="B21" s="61" t="s">
        <v>20</v>
      </c>
      <c r="C21" s="62" t="str">
        <f>VLOOKUP(A21,Datos!$A$10:$E$1593,3,FALSE)</f>
        <v xml:space="preserve">ADHESIVO DE CONTACTO C-2100  40 ml      </v>
      </c>
      <c r="D21" s="62">
        <f>VLOOKUP(A21,Datos!$A$10:$E$1593,4,FALSE)</f>
        <v>18</v>
      </c>
      <c r="E21" s="63">
        <f>VLOOKUP(A21,Datos!$A$10:$E$1593,5,FALSE)</f>
        <v>2644.8</v>
      </c>
      <c r="F21" s="71">
        <f t="shared" si="0"/>
        <v>2644.8</v>
      </c>
      <c r="G21" s="61"/>
      <c r="H21" s="61"/>
      <c r="I21" s="139">
        <f t="shared" si="1"/>
        <v>0</v>
      </c>
      <c r="J21" s="145"/>
    </row>
    <row r="22" spans="1:26" ht="25.2" customHeight="1" x14ac:dyDescent="0.3">
      <c r="A22" s="107">
        <v>5017</v>
      </c>
      <c r="B22" s="60" t="s">
        <v>21</v>
      </c>
      <c r="C22" s="69" t="str">
        <f>VLOOKUP(A22,Datos!$A$10:$E$1593,3,FALSE)</f>
        <v xml:space="preserve">ADHESIVO PARA PVC 60 cc                 </v>
      </c>
      <c r="D22" s="69">
        <f>VLOOKUP(A22,Datos!$A$10:$E$1593,4,FALSE)</f>
        <v>12</v>
      </c>
      <c r="E22" s="70">
        <f>VLOOKUP(A22,Datos!$A$10:$E$1593,5,FALSE)</f>
        <v>1650.12</v>
      </c>
      <c r="F22" s="68">
        <f t="shared" si="0"/>
        <v>1650.12</v>
      </c>
      <c r="G22" s="60"/>
      <c r="H22" s="60"/>
      <c r="I22" s="94">
        <f t="shared" si="1"/>
        <v>0</v>
      </c>
      <c r="J22" s="143"/>
    </row>
    <row r="23" spans="1:26" ht="23.4" customHeight="1" x14ac:dyDescent="0.3">
      <c r="A23" s="107">
        <v>5018</v>
      </c>
      <c r="B23" s="61" t="s">
        <v>21</v>
      </c>
      <c r="C23" s="62" t="str">
        <f>VLOOKUP(A23,Datos!$A$10:$E$1593,3,FALSE)</f>
        <v xml:space="preserve">ADHESIVO PARA PVC 110 cc                </v>
      </c>
      <c r="D23" s="62">
        <f>VLOOKUP(A23,Datos!$A$10:$E$1593,4,FALSE)</f>
        <v>12</v>
      </c>
      <c r="E23" s="63">
        <f>VLOOKUP(A23,Datos!$A$10:$E$1593,5,FALSE)</f>
        <v>2796.84</v>
      </c>
      <c r="F23" s="64">
        <f t="shared" si="0"/>
        <v>2796.84</v>
      </c>
      <c r="G23" s="61"/>
      <c r="H23" s="61"/>
      <c r="I23" s="139">
        <f t="shared" si="1"/>
        <v>0</v>
      </c>
      <c r="J23" s="143"/>
    </row>
    <row r="24" spans="1:26" ht="24" customHeight="1" x14ac:dyDescent="0.3">
      <c r="A24" s="107">
        <v>5019</v>
      </c>
      <c r="B24" s="60" t="s">
        <v>21</v>
      </c>
      <c r="C24" s="69" t="str">
        <f>VLOOKUP(A24,Datos!$A$10:$E$1593,3,FALSE)</f>
        <v xml:space="preserve">ADHESIVO PARA PVC 250 cc                </v>
      </c>
      <c r="D24" s="69">
        <f>VLOOKUP(A24,Datos!$A$10:$E$1593,4,FALSE)</f>
        <v>6</v>
      </c>
      <c r="E24" s="70">
        <f>VLOOKUP(A24,Datos!$A$10:$E$1593,5,FALSE)</f>
        <v>6018.48</v>
      </c>
      <c r="F24" s="68">
        <f t="shared" si="0"/>
        <v>6018.48</v>
      </c>
      <c r="G24" s="60"/>
      <c r="H24" s="60"/>
      <c r="I24" s="94">
        <f t="shared" si="1"/>
        <v>0</v>
      </c>
      <c r="J24" s="143"/>
    </row>
    <row r="25" spans="1:26" ht="54" customHeight="1" x14ac:dyDescent="0.5">
      <c r="A25" s="107">
        <v>5020</v>
      </c>
      <c r="B25" s="61" t="s">
        <v>21</v>
      </c>
      <c r="C25" s="62" t="str">
        <f>VLOOKUP(A25,Datos!$A$10:$E$1593,3,FALSE)</f>
        <v xml:space="preserve">CREMA ADHESIVA EPOXI BLANCA 150 Gr      </v>
      </c>
      <c r="D25" s="62">
        <f>VLOOKUP(A25,Datos!$A$10:$E$1593,4,FALSE)</f>
        <v>12</v>
      </c>
      <c r="E25" s="63">
        <f>VLOOKUP(A25,Datos!$A$10:$E$1593,5,FALSE)</f>
        <v>10319.91</v>
      </c>
      <c r="F25" s="64">
        <f t="shared" si="0"/>
        <v>10319.91</v>
      </c>
      <c r="G25" s="61"/>
      <c r="H25" s="61"/>
      <c r="I25" s="139">
        <f t="shared" si="1"/>
        <v>0</v>
      </c>
      <c r="J25" s="144"/>
      <c r="L25" s="39"/>
    </row>
    <row r="26" spans="1:26" ht="33.75" customHeight="1" x14ac:dyDescent="0.3">
      <c r="A26" s="107">
        <v>5021</v>
      </c>
      <c r="B26" s="60" t="s">
        <v>21</v>
      </c>
      <c r="C26" s="69" t="str">
        <f>VLOOKUP(A26,Datos!$A$10:$E$1593,3,FALSE)</f>
        <v xml:space="preserve">CREMA ADHESIVA EPOXI ACERO 200 Gr       </v>
      </c>
      <c r="D26" s="69">
        <f>VLOOKUP(A26,Datos!$A$10:$E$1593,4,FALSE)</f>
        <v>12</v>
      </c>
      <c r="E26" s="70">
        <f>VLOOKUP(A26,Datos!$A$10:$E$1593,5,FALSE)</f>
        <v>10319.91</v>
      </c>
      <c r="F26" s="68">
        <f t="shared" si="0"/>
        <v>10319.91</v>
      </c>
      <c r="G26" s="60"/>
      <c r="H26" s="60"/>
      <c r="I26" s="94">
        <f t="shared" si="1"/>
        <v>0</v>
      </c>
      <c r="J26" s="142"/>
    </row>
    <row r="27" spans="1:26" ht="27.75" customHeight="1" x14ac:dyDescent="0.3">
      <c r="A27" s="107">
        <v>8012</v>
      </c>
      <c r="B27" s="61" t="s">
        <v>26</v>
      </c>
      <c r="C27" s="62" t="str">
        <f>VLOOKUP(A27,Datos!$A$10:$E$1593,3,FALSE)</f>
        <v xml:space="preserve">CIANOACRILATO FRASCO 10 Gr              </v>
      </c>
      <c r="D27" s="62">
        <f>VLOOKUP(A27,Datos!$A$10:$E$1593,4,FALSE)</f>
        <v>10</v>
      </c>
      <c r="E27" s="63">
        <f>VLOOKUP(A27,Datos!$A$10:$E$1593,5,FALSE)</f>
        <v>1768.79</v>
      </c>
      <c r="F27" s="64">
        <f t="shared" si="0"/>
        <v>1768.79</v>
      </c>
      <c r="G27" s="61"/>
      <c r="H27" s="61"/>
      <c r="I27" s="139">
        <f t="shared" si="1"/>
        <v>0</v>
      </c>
      <c r="J27" s="143"/>
    </row>
    <row r="28" spans="1:26" ht="42" customHeight="1" thickBot="1" x14ac:dyDescent="0.35">
      <c r="A28" s="108">
        <v>8013</v>
      </c>
      <c r="B28" s="72" t="s">
        <v>26</v>
      </c>
      <c r="C28" s="73" t="str">
        <f>VLOOKUP(A28,Datos!$A$10:$E$1593,3,FALSE)</f>
        <v xml:space="preserve">CIANOACRILATO FRASCO 20 Gr              </v>
      </c>
      <c r="D28" s="73">
        <f>VLOOKUP(A28,Datos!$A$10:$E$1593,4,FALSE)</f>
        <v>10</v>
      </c>
      <c r="E28" s="74">
        <f>VLOOKUP(A28,Datos!$A$10:$E$1593,5,FALSE)</f>
        <v>3033.68</v>
      </c>
      <c r="F28" s="75">
        <f t="shared" si="0"/>
        <v>3033.68</v>
      </c>
      <c r="G28" s="72"/>
      <c r="H28" s="72"/>
      <c r="I28" s="100">
        <f t="shared" si="1"/>
        <v>0</v>
      </c>
      <c r="J28" s="146"/>
    </row>
    <row r="29" spans="1:26" ht="31.95" customHeight="1" thickBot="1" x14ac:dyDescent="0.35">
      <c r="A29" s="204" t="s">
        <v>37</v>
      </c>
      <c r="B29" s="205"/>
      <c r="C29" s="205"/>
      <c r="D29" s="205"/>
      <c r="E29" s="205"/>
      <c r="F29" s="205"/>
      <c r="G29" s="205"/>
      <c r="H29" s="205"/>
      <c r="I29" s="205"/>
      <c r="J29" s="206"/>
    </row>
    <row r="30" spans="1:26" ht="52.5" customHeight="1" thickBot="1" x14ac:dyDescent="0.35">
      <c r="A30" s="109">
        <v>14182</v>
      </c>
      <c r="B30" s="81">
        <v>11546</v>
      </c>
      <c r="C30" s="82" t="str">
        <f>VLOOKUP(A30,Datos!$A$10:$E$1593,3,FALSE)</f>
        <v xml:space="preserve">PISTOLA APLICADORA CARTUCHO REFORZADA   </v>
      </c>
      <c r="D30" s="82">
        <f>VLOOKUP(A30,Datos!$A$10:$E$1593,4,FALSE)</f>
        <v>0</v>
      </c>
      <c r="E30" s="83">
        <f>VLOOKUP(A30,Datos!$A$10:$E$1593,5,FALSE)</f>
        <v>7111.33</v>
      </c>
      <c r="F30" s="84">
        <f>E30-(E30*DESC)</f>
        <v>7111.33</v>
      </c>
      <c r="G30" s="81"/>
      <c r="H30" s="81"/>
      <c r="I30" s="147">
        <f>(F30-F30*H30/100)*G30</f>
        <v>0</v>
      </c>
      <c r="J30" s="148"/>
    </row>
    <row r="31" spans="1:26" ht="31.95" customHeight="1" thickBot="1" x14ac:dyDescent="0.35">
      <c r="A31" s="204" t="s">
        <v>39</v>
      </c>
      <c r="B31" s="205"/>
      <c r="C31" s="205"/>
      <c r="D31" s="205"/>
      <c r="E31" s="205"/>
      <c r="F31" s="205"/>
      <c r="G31" s="205"/>
      <c r="H31" s="205"/>
      <c r="I31" s="205"/>
      <c r="J31" s="206"/>
    </row>
    <row r="32" spans="1:26" ht="54" customHeight="1" x14ac:dyDescent="0.3">
      <c r="A32" s="110">
        <v>5082</v>
      </c>
      <c r="B32" s="76" t="s">
        <v>21</v>
      </c>
      <c r="C32" s="85" t="str">
        <f>VLOOKUP(A32,Datos!$A$10:$E$1593,3,FALSE)</f>
        <v xml:space="preserve">KIT REPARACION LONAS (PILETAS)          </v>
      </c>
      <c r="D32" s="85">
        <f>VLOOKUP(A32,Datos!$A$10:$E$1593,4,FALSE)</f>
        <v>50</v>
      </c>
      <c r="E32" s="86">
        <f>VLOOKUP(A32,Datos!$A$10:$E$1593,5,FALSE)</f>
        <v>2044.15</v>
      </c>
      <c r="F32" s="87">
        <f>E32-(E32*DESC)</f>
        <v>2044.15</v>
      </c>
      <c r="G32" s="76"/>
      <c r="H32" s="76"/>
      <c r="I32" s="101">
        <f t="shared" ref="I32:I33" si="2">(F32-F32*H32/100)*G32</f>
        <v>0</v>
      </c>
      <c r="J32" s="150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53.25" customHeight="1" thickBot="1" x14ac:dyDescent="0.35">
      <c r="A33" s="108">
        <v>14180</v>
      </c>
      <c r="B33" s="88">
        <v>9931</v>
      </c>
      <c r="C33" s="89" t="str">
        <f>VLOOKUP(A33,Datos!$A$10:$E$1593,3,FALSE)</f>
        <v>PARCHE BICICLETA 24u (5x3 cm) +1 PEGAMEN</v>
      </c>
      <c r="D33" s="89">
        <f>VLOOKUP(A33,Datos!$A$10:$E$1593,4,FALSE)</f>
        <v>10</v>
      </c>
      <c r="E33" s="90">
        <f>VLOOKUP(A33,Datos!$A$10:$E$1593,5,FALSE)</f>
        <v>1977.24</v>
      </c>
      <c r="F33" s="91">
        <f>E33-(E33*DESC)</f>
        <v>1977.24</v>
      </c>
      <c r="G33" s="88"/>
      <c r="H33" s="88"/>
      <c r="I33" s="149">
        <f t="shared" si="2"/>
        <v>0</v>
      </c>
      <c r="J33" s="151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31.95" customHeight="1" thickBot="1" x14ac:dyDescent="0.35">
      <c r="A34" s="204" t="s">
        <v>42</v>
      </c>
      <c r="B34" s="205"/>
      <c r="C34" s="205"/>
      <c r="D34" s="205"/>
      <c r="E34" s="205"/>
      <c r="F34" s="205"/>
      <c r="G34" s="205"/>
      <c r="H34" s="205"/>
      <c r="I34" s="205"/>
      <c r="J34" s="206"/>
    </row>
    <row r="35" spans="1:26" ht="85.5" customHeight="1" x14ac:dyDescent="0.3">
      <c r="A35" s="110">
        <v>5066</v>
      </c>
      <c r="B35" s="76" t="s">
        <v>21</v>
      </c>
      <c r="C35" s="85" t="str">
        <f>VLOOKUP(A35,Datos!$A$10:$E$1593,3,FALSE)</f>
        <v xml:space="preserve">AEROSOL POLIURETANO 300ml               </v>
      </c>
      <c r="D35" s="85">
        <f>VLOOKUP(A35,Datos!$A$10:$E$1593,4,FALSE)</f>
        <v>12</v>
      </c>
      <c r="E35" s="86">
        <f>VLOOKUP(A35,Datos!$A$10:$E$1593,5,FALSE)</f>
        <v>7704.4</v>
      </c>
      <c r="F35" s="87">
        <f t="shared" ref="F35:F46" si="3">E35-(E35*DESC)</f>
        <v>7704.4</v>
      </c>
      <c r="G35" s="76"/>
      <c r="H35" s="76"/>
      <c r="I35" s="101">
        <f t="shared" ref="I35:I46" si="4">(F35-F35*H35/100)*G35</f>
        <v>0</v>
      </c>
      <c r="J35" s="150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53.25" customHeight="1" x14ac:dyDescent="0.3">
      <c r="A36" s="107">
        <v>5016</v>
      </c>
      <c r="B36" s="61" t="s">
        <v>21</v>
      </c>
      <c r="C36" s="62" t="str">
        <f>VLOOKUP(A36,Datos!$A$10:$E$1593,3,FALSE)</f>
        <v xml:space="preserve">SELLADOR DE ROSCAS 25 cc                </v>
      </c>
      <c r="D36" s="62">
        <f>VLOOKUP(A36,Datos!$A$10:$E$1593,4,FALSE)</f>
        <v>80</v>
      </c>
      <c r="E36" s="63">
        <f>VLOOKUP(A36,Datos!$A$10:$E$1593,5,FALSE)</f>
        <v>1332.5</v>
      </c>
      <c r="F36" s="64">
        <f t="shared" si="3"/>
        <v>1332.5</v>
      </c>
      <c r="G36" s="61"/>
      <c r="H36" s="61"/>
      <c r="I36" s="139">
        <f t="shared" si="4"/>
        <v>0</v>
      </c>
      <c r="J36" s="145"/>
    </row>
    <row r="37" spans="1:26" ht="51" customHeight="1" x14ac:dyDescent="0.3">
      <c r="A37" s="107">
        <v>5095</v>
      </c>
      <c r="B37" s="60" t="s">
        <v>21</v>
      </c>
      <c r="C37" s="69" t="str">
        <f>VLOOKUP(A37,Datos!$A$10:$E$1593,3,FALSE)</f>
        <v xml:space="preserve">SELLADOR DE SILICONA 25 cm3             </v>
      </c>
      <c r="D37" s="69">
        <f>VLOOKUP(A37,Datos!$A$10:$E$1593,4,FALSE)</f>
        <v>40</v>
      </c>
      <c r="E37" s="70">
        <f>VLOOKUP(A37,Datos!$A$10:$E$1593,5,FALSE)</f>
        <v>1613.38</v>
      </c>
      <c r="F37" s="68">
        <f t="shared" si="3"/>
        <v>1613.38</v>
      </c>
      <c r="G37" s="60"/>
      <c r="H37" s="60"/>
      <c r="I37" s="94">
        <f t="shared" si="4"/>
        <v>0</v>
      </c>
      <c r="J37" s="143"/>
    </row>
    <row r="38" spans="1:26" ht="18.75" customHeight="1" x14ac:dyDescent="0.3">
      <c r="A38" s="107">
        <v>8005</v>
      </c>
      <c r="B38" s="61" t="s">
        <v>26</v>
      </c>
      <c r="C38" s="62" t="str">
        <f>VLOOKUP(A38,Datos!$A$10:$E$1593,3,FALSE)</f>
        <v xml:space="preserve">ADHESIVO SILICONADO BARRAS FINO 7 * 300 </v>
      </c>
      <c r="D38" s="62">
        <f>VLOOKUP(A38,Datos!$A$10:$E$1593,4,FALSE)</f>
        <v>0</v>
      </c>
      <c r="E38" s="63">
        <f>VLOOKUP(A38,Datos!$A$10:$E$1593,5,FALSE)</f>
        <v>12541.14</v>
      </c>
      <c r="F38" s="64">
        <f t="shared" si="3"/>
        <v>12541.14</v>
      </c>
      <c r="G38" s="61"/>
      <c r="H38" s="61"/>
      <c r="I38" s="139">
        <f t="shared" si="4"/>
        <v>0</v>
      </c>
      <c r="J38" s="144"/>
    </row>
    <row r="39" spans="1:26" ht="28.95" customHeight="1" x14ac:dyDescent="0.3">
      <c r="A39" s="107">
        <v>8006</v>
      </c>
      <c r="B39" s="60" t="s">
        <v>26</v>
      </c>
      <c r="C39" s="69" t="str">
        <f>VLOOKUP(A39,Datos!$A$10:$E$1593,3,FALSE)</f>
        <v>ADHESIVO SILICONADO BARRAS GRUESO 11*300</v>
      </c>
      <c r="D39" s="69">
        <f>VLOOKUP(A39,Datos!$A$10:$E$1593,4,FALSE)</f>
        <v>0</v>
      </c>
      <c r="E39" s="70">
        <f>VLOOKUP(A39,Datos!$A$10:$E$1593,5,FALSE)</f>
        <v>12541.14</v>
      </c>
      <c r="F39" s="68">
        <f t="shared" si="3"/>
        <v>12541.14</v>
      </c>
      <c r="G39" s="60"/>
      <c r="H39" s="60"/>
      <c r="I39" s="94">
        <f t="shared" si="4"/>
        <v>0</v>
      </c>
      <c r="J39" s="142"/>
    </row>
    <row r="40" spans="1:26" ht="18" customHeight="1" x14ac:dyDescent="0.3">
      <c r="A40" s="107">
        <v>8001</v>
      </c>
      <c r="B40" s="61" t="s">
        <v>26</v>
      </c>
      <c r="C40" s="62" t="str">
        <f>VLOOKUP(A40,Datos!$A$10:$E$1593,3,FALSE)</f>
        <v xml:space="preserve">SELLADOR SILICONA BLANCA CARTUCHO 280cc </v>
      </c>
      <c r="D40" s="62">
        <f>VLOOKUP(A40,Datos!$A$10:$E$1593,4,FALSE)</f>
        <v>24</v>
      </c>
      <c r="E40" s="63">
        <f>VLOOKUP(A40,Datos!$A$10:$E$1593,5,FALSE)</f>
        <v>3721.51</v>
      </c>
      <c r="F40" s="64">
        <f t="shared" si="3"/>
        <v>3721.51</v>
      </c>
      <c r="G40" s="61"/>
      <c r="H40" s="61"/>
      <c r="I40" s="139">
        <f t="shared" si="4"/>
        <v>0</v>
      </c>
      <c r="J40" s="143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8" customHeight="1" x14ac:dyDescent="0.3">
      <c r="A41" s="107">
        <v>8003</v>
      </c>
      <c r="B41" s="60" t="s">
        <v>26</v>
      </c>
      <c r="C41" s="69" t="str">
        <f>VLOOKUP(A41,Datos!$A$10:$E$1593,3,FALSE)</f>
        <v>SELLADOR SILICONAS ALTA TEMP CART 280 cc</v>
      </c>
      <c r="D41" s="69">
        <f>VLOOKUP(A41,Datos!$A$10:$E$1593,4,FALSE)</f>
        <v>24</v>
      </c>
      <c r="E41" s="70">
        <f>VLOOKUP(A41,Datos!$A$10:$E$1593,5,FALSE)</f>
        <v>5146.09</v>
      </c>
      <c r="F41" s="68">
        <f t="shared" si="3"/>
        <v>5146.09</v>
      </c>
      <c r="G41" s="60"/>
      <c r="H41" s="60"/>
      <c r="I41" s="94">
        <f t="shared" si="4"/>
        <v>0</v>
      </c>
      <c r="J41" s="143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8" customHeight="1" x14ac:dyDescent="0.3">
      <c r="A42" s="107">
        <v>8004</v>
      </c>
      <c r="B42" s="61" t="s">
        <v>26</v>
      </c>
      <c r="C42" s="62" t="str">
        <f>VLOOKUP(A42,Datos!$A$10:$E$1593,3,FALSE)</f>
        <v>SELLADOR SILICONA NEUTRA CARTUCHO 280 cc</v>
      </c>
      <c r="D42" s="62">
        <f>VLOOKUP(A42,Datos!$A$10:$E$1593,4,FALSE)</f>
        <v>24</v>
      </c>
      <c r="E42" s="63">
        <f>VLOOKUP(A42,Datos!$A$10:$E$1593,5,FALSE)</f>
        <v>4613.58</v>
      </c>
      <c r="F42" s="64">
        <f t="shared" si="3"/>
        <v>4613.58</v>
      </c>
      <c r="G42" s="61"/>
      <c r="H42" s="61"/>
      <c r="I42" s="139">
        <f t="shared" si="4"/>
        <v>0</v>
      </c>
      <c r="J42" s="143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8" customHeight="1" x14ac:dyDescent="0.3">
      <c r="A43" s="107">
        <v>8018</v>
      </c>
      <c r="B43" s="60" t="s">
        <v>26</v>
      </c>
      <c r="C43" s="69" t="str">
        <f>VLOOKUP(A43,Datos!$A$10:$E$1593,3,FALSE)</f>
        <v xml:space="preserve">ADHESIVO SELLADOR ZINGUERIA 280cc       </v>
      </c>
      <c r="D43" s="69">
        <f>VLOOKUP(A43,Datos!$A$10:$E$1593,4,FALSE)</f>
        <v>24</v>
      </c>
      <c r="E43" s="70">
        <f>VLOOKUP(A43,Datos!$A$10:$E$1593,5,FALSE)</f>
        <v>5245.15</v>
      </c>
      <c r="F43" s="68">
        <f t="shared" si="3"/>
        <v>5245.15</v>
      </c>
      <c r="G43" s="60"/>
      <c r="H43" s="60"/>
      <c r="I43" s="94">
        <f t="shared" si="4"/>
        <v>0</v>
      </c>
      <c r="J43" s="143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8" customHeight="1" x14ac:dyDescent="0.3">
      <c r="A44" s="107">
        <v>8019</v>
      </c>
      <c r="B44" s="61" t="s">
        <v>26</v>
      </c>
      <c r="C44" s="62" t="str">
        <f>VLOOKUP(A44,Datos!$A$10:$E$1593,3,FALSE)</f>
        <v xml:space="preserve">SELLADOR SILICONA NEGRA CARTUCHO 280cc  </v>
      </c>
      <c r="D44" s="62">
        <f>VLOOKUP(A44,Datos!$A$10:$E$1593,4,FALSE)</f>
        <v>24</v>
      </c>
      <c r="E44" s="63">
        <f>VLOOKUP(A44,Datos!$A$10:$E$1593,5,FALSE)</f>
        <v>3721.51</v>
      </c>
      <c r="F44" s="64">
        <f t="shared" si="3"/>
        <v>3721.51</v>
      </c>
      <c r="G44" s="61"/>
      <c r="H44" s="61"/>
      <c r="I44" s="139">
        <f t="shared" si="4"/>
        <v>0</v>
      </c>
      <c r="J44" s="143"/>
    </row>
    <row r="45" spans="1:26" ht="18" customHeight="1" x14ac:dyDescent="0.3">
      <c r="A45" s="107">
        <v>8026</v>
      </c>
      <c r="B45" s="60" t="s">
        <v>26</v>
      </c>
      <c r="C45" s="69" t="str">
        <f>VLOOKUP(A45,Datos!$A$10:$E$1593,3,FALSE)</f>
        <v xml:space="preserve">SELLADOR ACRILICO 280cc PINTABLE        </v>
      </c>
      <c r="D45" s="69">
        <f>VLOOKUP(A45,Datos!$A$10:$E$1593,4,FALSE)</f>
        <v>24</v>
      </c>
      <c r="E45" s="70">
        <f>VLOOKUP(A45,Datos!$A$10:$E$1593,5,FALSE)</f>
        <v>3068.09</v>
      </c>
      <c r="F45" s="68">
        <f t="shared" si="3"/>
        <v>3068.09</v>
      </c>
      <c r="G45" s="60"/>
      <c r="H45" s="60"/>
      <c r="I45" s="94">
        <f t="shared" si="4"/>
        <v>0</v>
      </c>
      <c r="J45" s="143"/>
    </row>
    <row r="46" spans="1:26" ht="18" customHeight="1" thickBot="1" x14ac:dyDescent="0.35">
      <c r="A46" s="108">
        <v>8021</v>
      </c>
      <c r="B46" s="88" t="s">
        <v>26</v>
      </c>
      <c r="C46" s="89" t="str">
        <f>VLOOKUP(A46,Datos!$A$10:$E$1593,3,FALSE)</f>
        <v xml:space="preserve">SELLADOR SILICONA TRANSPARENTE CARTUCHO </v>
      </c>
      <c r="D46" s="89">
        <f>VLOOKUP(A46,Datos!$A$10:$E$1593,4,FALSE)</f>
        <v>24</v>
      </c>
      <c r="E46" s="90">
        <f>VLOOKUP(A46,Datos!$A$10:$E$1593,5,FALSE)</f>
        <v>3721.51</v>
      </c>
      <c r="F46" s="91">
        <f t="shared" si="3"/>
        <v>3721.51</v>
      </c>
      <c r="G46" s="88"/>
      <c r="H46" s="88"/>
      <c r="I46" s="149">
        <f t="shared" si="4"/>
        <v>0</v>
      </c>
      <c r="J46" s="146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31.95" customHeight="1" thickBot="1" x14ac:dyDescent="0.35">
      <c r="A47" s="204" t="s">
        <v>52</v>
      </c>
      <c r="B47" s="205"/>
      <c r="C47" s="205"/>
      <c r="D47" s="205"/>
      <c r="E47" s="205"/>
      <c r="F47" s="205"/>
      <c r="G47" s="205"/>
      <c r="H47" s="205"/>
      <c r="I47" s="205"/>
      <c r="J47" s="206"/>
    </row>
    <row r="48" spans="1:26" ht="18" customHeight="1" x14ac:dyDescent="0.3">
      <c r="A48" s="110">
        <v>22000</v>
      </c>
      <c r="B48" s="76" t="s">
        <v>53</v>
      </c>
      <c r="C48" s="85" t="str">
        <f>VLOOKUP(A48,Datos!$A$10:$E$1593,3,FALSE)</f>
        <v xml:space="preserve">CABO HACHITA VIZCAINA 35cm              </v>
      </c>
      <c r="D48" s="85">
        <f>VLOOKUP(A48,Datos!$A$10:$E$1593,4,FALSE)</f>
        <v>12</v>
      </c>
      <c r="E48" s="86">
        <f>VLOOKUP(A48,Datos!$A$10:$E$1593,5,FALSE)</f>
        <v>1898.99</v>
      </c>
      <c r="F48" s="87">
        <f t="shared" ref="F48:F61" si="5">E48-(E48*DESC)</f>
        <v>1898.99</v>
      </c>
      <c r="G48" s="76"/>
      <c r="H48" s="76"/>
      <c r="I48" s="101">
        <f t="shared" ref="I48:I61" si="6">(F48-F48*H48/100)*G48</f>
        <v>0</v>
      </c>
      <c r="J48" s="141"/>
    </row>
    <row r="49" spans="1:26" ht="18" customHeight="1" x14ac:dyDescent="0.3">
      <c r="A49" s="107">
        <v>22001</v>
      </c>
      <c r="B49" s="61" t="s">
        <v>53</v>
      </c>
      <c r="C49" s="62" t="str">
        <f>VLOOKUP(A49,Datos!$A$10:$E$1593,3,FALSE)</f>
        <v xml:space="preserve">CABO MARTILLO CARPINTERO 30cm           </v>
      </c>
      <c r="D49" s="62">
        <f>VLOOKUP(A49,Datos!$A$10:$E$1593,4,FALSE)</f>
        <v>12</v>
      </c>
      <c r="E49" s="63">
        <f>VLOOKUP(A49,Datos!$A$10:$E$1593,5,FALSE)</f>
        <v>646.38</v>
      </c>
      <c r="F49" s="64">
        <f t="shared" si="5"/>
        <v>646.38</v>
      </c>
      <c r="G49" s="61"/>
      <c r="H49" s="61"/>
      <c r="I49" s="139">
        <f t="shared" si="6"/>
        <v>0</v>
      </c>
      <c r="J49" s="143"/>
    </row>
    <row r="50" spans="1:26" ht="18" customHeight="1" x14ac:dyDescent="0.3">
      <c r="A50" s="107">
        <v>22006</v>
      </c>
      <c r="B50" s="60" t="s">
        <v>53</v>
      </c>
      <c r="C50" s="69" t="str">
        <f>VLOOKUP(A50,Datos!$A$10:$E$1593,3,FALSE)</f>
        <v xml:space="preserve">CABO BIFERA                             </v>
      </c>
      <c r="D50" s="69">
        <f>VLOOKUP(A50,Datos!$A$10:$E$1593,4,FALSE)</f>
        <v>0</v>
      </c>
      <c r="E50" s="70">
        <f>VLOOKUP(A50,Datos!$A$10:$E$1593,5,FALSE)</f>
        <v>990.84</v>
      </c>
      <c r="F50" s="68">
        <f t="shared" si="5"/>
        <v>990.84</v>
      </c>
      <c r="G50" s="60"/>
      <c r="H50" s="60"/>
      <c r="I50" s="94">
        <f t="shared" si="6"/>
        <v>0</v>
      </c>
      <c r="J50" s="143"/>
    </row>
    <row r="51" spans="1:26" ht="18" customHeight="1" x14ac:dyDescent="0.3">
      <c r="A51" s="107">
        <v>22015</v>
      </c>
      <c r="B51" s="61" t="s">
        <v>53</v>
      </c>
      <c r="C51" s="62" t="str">
        <f>VLOOKUP(A51,Datos!$A$10:$E$1593,3,FALSE)</f>
        <v xml:space="preserve">CABO PALA 70cm EMP/MET                  </v>
      </c>
      <c r="D51" s="62">
        <f>VLOOKUP(A51,Datos!$A$10:$E$1593,4,FALSE)</f>
        <v>12</v>
      </c>
      <c r="E51" s="63">
        <f>VLOOKUP(A51,Datos!$A$10:$E$1593,5,FALSE)</f>
        <v>4134.46</v>
      </c>
      <c r="F51" s="64">
        <f t="shared" si="5"/>
        <v>4134.46</v>
      </c>
      <c r="G51" s="61"/>
      <c r="H51" s="61"/>
      <c r="I51" s="139">
        <f t="shared" si="6"/>
        <v>0</v>
      </c>
      <c r="J51" s="143"/>
    </row>
    <row r="52" spans="1:26" ht="18" customHeight="1" x14ac:dyDescent="0.3">
      <c r="A52" s="107">
        <v>22016</v>
      </c>
      <c r="B52" s="60" t="s">
        <v>53</v>
      </c>
      <c r="C52" s="69" t="str">
        <f>VLOOKUP(A52,Datos!$A$10:$E$1593,3,FALSE)</f>
        <v xml:space="preserve">CABO HACHA VIZCAINA 90cm                </v>
      </c>
      <c r="D52" s="69">
        <f>VLOOKUP(A52,Datos!$A$10:$E$1593,4,FALSE)</f>
        <v>12</v>
      </c>
      <c r="E52" s="70">
        <f>VLOOKUP(A52,Datos!$A$10:$E$1593,5,FALSE)</f>
        <v>5846.21</v>
      </c>
      <c r="F52" s="68">
        <f t="shared" si="5"/>
        <v>5846.21</v>
      </c>
      <c r="G52" s="60"/>
      <c r="H52" s="60"/>
      <c r="I52" s="94">
        <f t="shared" si="6"/>
        <v>0</v>
      </c>
      <c r="J52" s="143"/>
    </row>
    <row r="53" spans="1:26" ht="18" customHeight="1" x14ac:dyDescent="0.3">
      <c r="A53" s="107">
        <v>22017</v>
      </c>
      <c r="B53" s="61" t="s">
        <v>53</v>
      </c>
      <c r="C53" s="62" t="str">
        <f>VLOOKUP(A53,Datos!$A$10:$E$1593,3,FALSE)</f>
        <v xml:space="preserve">CABO PICO 90cm                          </v>
      </c>
      <c r="D53" s="62">
        <f>VLOOKUP(A53,Datos!$A$10:$E$1593,4,FALSE)</f>
        <v>12</v>
      </c>
      <c r="E53" s="63">
        <f>VLOOKUP(A53,Datos!$A$10:$E$1593,5,FALSE)</f>
        <v>5429.57</v>
      </c>
      <c r="F53" s="64">
        <f t="shared" si="5"/>
        <v>5429.57</v>
      </c>
      <c r="G53" s="61"/>
      <c r="H53" s="61"/>
      <c r="I53" s="139">
        <f t="shared" si="6"/>
        <v>0</v>
      </c>
      <c r="J53" s="143"/>
    </row>
    <row r="54" spans="1:26" ht="18" customHeight="1" x14ac:dyDescent="0.3">
      <c r="A54" s="107">
        <v>22018</v>
      </c>
      <c r="B54" s="60" t="s">
        <v>53</v>
      </c>
      <c r="C54" s="69" t="str">
        <f>VLOOKUP(A54,Datos!$A$10:$E$1593,3,FALSE)</f>
        <v xml:space="preserve">CABO AZADA 135cm                        </v>
      </c>
      <c r="D54" s="69">
        <f>VLOOKUP(A54,Datos!$A$10:$E$1593,4,FALSE)</f>
        <v>12</v>
      </c>
      <c r="E54" s="70">
        <f>VLOOKUP(A54,Datos!$A$10:$E$1593,5,FALSE)</f>
        <v>6634.07</v>
      </c>
      <c r="F54" s="68">
        <f t="shared" si="5"/>
        <v>6634.07</v>
      </c>
      <c r="G54" s="60"/>
      <c r="H54" s="60"/>
      <c r="I54" s="94">
        <f t="shared" si="6"/>
        <v>0</v>
      </c>
      <c r="J54" s="143"/>
    </row>
    <row r="55" spans="1:26" ht="18" customHeight="1" x14ac:dyDescent="0.3">
      <c r="A55" s="107">
        <v>22019</v>
      </c>
      <c r="B55" s="61" t="s">
        <v>53</v>
      </c>
      <c r="C55" s="62" t="str">
        <f>VLOOKUP(A55,Datos!$A$10:$E$1593,3,FALSE)</f>
        <v xml:space="preserve">CABO MAZA 35cm                          </v>
      </c>
      <c r="D55" s="62">
        <f>VLOOKUP(A55,Datos!$A$10:$E$1593,4,FALSE)</f>
        <v>12</v>
      </c>
      <c r="E55" s="63">
        <f>VLOOKUP(A55,Datos!$A$10:$E$1593,5,FALSE)</f>
        <v>890.51</v>
      </c>
      <c r="F55" s="64">
        <f t="shared" si="5"/>
        <v>890.51</v>
      </c>
      <c r="G55" s="61"/>
      <c r="H55" s="61"/>
      <c r="I55" s="139">
        <f t="shared" si="6"/>
        <v>0</v>
      </c>
      <c r="J55" s="143"/>
    </row>
    <row r="56" spans="1:26" ht="18" customHeight="1" x14ac:dyDescent="0.3">
      <c r="A56" s="107">
        <v>22020</v>
      </c>
      <c r="B56" s="60" t="s">
        <v>53</v>
      </c>
      <c r="C56" s="69" t="str">
        <f>VLOOKUP(A56,Datos!$A$10:$E$1593,3,FALSE)</f>
        <v xml:space="preserve">CABO MAZA 90cm                          </v>
      </c>
      <c r="D56" s="69">
        <f>VLOOKUP(A56,Datos!$A$10:$E$1593,4,FALSE)</f>
        <v>12</v>
      </c>
      <c r="E56" s="70">
        <f>VLOOKUP(A56,Datos!$A$10:$E$1593,5,FALSE)</f>
        <v>3456.13</v>
      </c>
      <c r="F56" s="68">
        <f t="shared" si="5"/>
        <v>3456.13</v>
      </c>
      <c r="G56" s="60"/>
      <c r="H56" s="60"/>
      <c r="I56" s="94">
        <f t="shared" si="6"/>
        <v>0</v>
      </c>
      <c r="J56" s="143"/>
    </row>
    <row r="57" spans="1:26" ht="18" customHeight="1" x14ac:dyDescent="0.3">
      <c r="A57" s="107">
        <v>22021</v>
      </c>
      <c r="B57" s="61" t="s">
        <v>53</v>
      </c>
      <c r="C57" s="62" t="str">
        <f>VLOOKUP(A57,Datos!$A$10:$E$1593,3,FALSE)</f>
        <v xml:space="preserve">CABO MARTILLO GALPONERO 60cm            </v>
      </c>
      <c r="D57" s="62">
        <f>VLOOKUP(A57,Datos!$A$10:$E$1593,4,FALSE)</f>
        <v>12</v>
      </c>
      <c r="E57" s="63">
        <f>VLOOKUP(A57,Datos!$A$10:$E$1593,5,FALSE)</f>
        <v>3287.08</v>
      </c>
      <c r="F57" s="64">
        <f t="shared" si="5"/>
        <v>3287.08</v>
      </c>
      <c r="G57" s="61"/>
      <c r="H57" s="61"/>
      <c r="I57" s="139">
        <f t="shared" si="6"/>
        <v>0</v>
      </c>
      <c r="J57" s="143"/>
    </row>
    <row r="58" spans="1:26" ht="18" customHeight="1" x14ac:dyDescent="0.3">
      <c r="A58" s="107">
        <v>22022</v>
      </c>
      <c r="B58" s="60" t="s">
        <v>53</v>
      </c>
      <c r="C58" s="69" t="str">
        <f>VLOOKUP(A58,Datos!$A$10:$E$1593,3,FALSE)</f>
        <v xml:space="preserve">CABO MARTILLO GALPONERO 35cm            </v>
      </c>
      <c r="D58" s="69">
        <f>VLOOKUP(A58,Datos!$A$10:$E$1593,4,FALSE)</f>
        <v>12</v>
      </c>
      <c r="E58" s="70">
        <f>VLOOKUP(A58,Datos!$A$10:$E$1593,5,FALSE)</f>
        <v>1542.6</v>
      </c>
      <c r="F58" s="68">
        <f t="shared" si="5"/>
        <v>1542.6</v>
      </c>
      <c r="G58" s="60"/>
      <c r="H58" s="60"/>
      <c r="I58" s="94">
        <f t="shared" si="6"/>
        <v>0</v>
      </c>
      <c r="J58" s="143"/>
    </row>
    <row r="59" spans="1:26" ht="18" customHeight="1" x14ac:dyDescent="0.3">
      <c r="A59" s="107">
        <v>22028</v>
      </c>
      <c r="B59" s="61" t="s">
        <v>53</v>
      </c>
      <c r="C59" s="62" t="str">
        <f>VLOOKUP(A59,Datos!$A$10:$E$1593,3,FALSE)</f>
        <v xml:space="preserve">CABO HACHA 90 cm                        </v>
      </c>
      <c r="D59" s="62">
        <f>VLOOKUP(A59,Datos!$A$10:$E$1593,4,FALSE)</f>
        <v>12</v>
      </c>
      <c r="E59" s="63">
        <f>VLOOKUP(A59,Datos!$A$10:$E$1593,5,FALSE)</f>
        <v>4639</v>
      </c>
      <c r="F59" s="64">
        <f t="shared" si="5"/>
        <v>4639</v>
      </c>
      <c r="G59" s="61"/>
      <c r="H59" s="61"/>
      <c r="I59" s="139">
        <f t="shared" si="6"/>
        <v>0</v>
      </c>
      <c r="J59" s="143"/>
      <c r="O59" s="19"/>
    </row>
    <row r="60" spans="1:26" ht="18" customHeight="1" x14ac:dyDescent="0.3">
      <c r="A60" s="107">
        <v>22029</v>
      </c>
      <c r="B60" s="60" t="s">
        <v>53</v>
      </c>
      <c r="C60" s="69" t="str">
        <f>VLOOKUP(A60,Datos!$A$10:$E$1593,3,FALSE)</f>
        <v xml:space="preserve">CABO RASTRILLO 1,5m                     </v>
      </c>
      <c r="D60" s="69">
        <f>VLOOKUP(A60,Datos!$A$10:$E$1593,4,FALSE)</f>
        <v>12</v>
      </c>
      <c r="E60" s="70">
        <f>VLOOKUP(A60,Datos!$A$10:$E$1593,5,FALSE)</f>
        <v>5555.61</v>
      </c>
      <c r="F60" s="68">
        <f t="shared" si="5"/>
        <v>5555.61</v>
      </c>
      <c r="G60" s="60"/>
      <c r="H60" s="60"/>
      <c r="I60" s="94">
        <f t="shared" si="6"/>
        <v>0</v>
      </c>
      <c r="J60" s="143"/>
      <c r="L60" s="19"/>
    </row>
    <row r="61" spans="1:26" ht="16.95" customHeight="1" thickBot="1" x14ac:dyDescent="0.35">
      <c r="A61" s="108">
        <v>22032</v>
      </c>
      <c r="B61" s="88" t="s">
        <v>53</v>
      </c>
      <c r="C61" s="88" t="s">
        <v>67</v>
      </c>
      <c r="D61" s="89">
        <f>VLOOKUP(A61,Datos!$A$10:$E$1593,4,FALSE)</f>
        <v>24</v>
      </c>
      <c r="E61" s="90">
        <f>VLOOKUP(A61,Datos!$A$10:$E$1593,5,FALSE)</f>
        <v>1275.97</v>
      </c>
      <c r="F61" s="91">
        <f t="shared" si="5"/>
        <v>1275.97</v>
      </c>
      <c r="G61" s="88"/>
      <c r="H61" s="88"/>
      <c r="I61" s="149">
        <f t="shared" si="6"/>
        <v>0</v>
      </c>
      <c r="J61" s="146"/>
    </row>
    <row r="62" spans="1:26" ht="31.95" customHeight="1" thickBot="1" x14ac:dyDescent="0.35">
      <c r="A62" s="204" t="s">
        <v>68</v>
      </c>
      <c r="B62" s="205"/>
      <c r="C62" s="205"/>
      <c r="D62" s="205"/>
      <c r="E62" s="205"/>
      <c r="F62" s="205"/>
      <c r="G62" s="205"/>
      <c r="H62" s="205"/>
      <c r="I62" s="205"/>
      <c r="J62" s="206"/>
    </row>
    <row r="63" spans="1:26" ht="67.95" customHeight="1" x14ac:dyDescent="0.3">
      <c r="A63" s="110">
        <v>18057</v>
      </c>
      <c r="B63" s="76" t="s">
        <v>69</v>
      </c>
      <c r="C63" s="85" t="str">
        <f>VLOOKUP(A63,Datos!$A$10:$E$1593,3,FALSE)</f>
        <v xml:space="preserve">ESLINGA FORRADA BIBICLETA 1,20 mts      </v>
      </c>
      <c r="D63" s="85">
        <f>VLOOKUP(A63,Datos!$A$10:$E$1593,4,FALSE)</f>
        <v>0</v>
      </c>
      <c r="E63" s="86">
        <f>VLOOKUP(A63,Datos!$A$10:$E$1593,5,FALSE)</f>
        <v>5184</v>
      </c>
      <c r="F63" s="87">
        <f t="shared" ref="F63:F84" si="7">E63-(E63*DESC)</f>
        <v>5184</v>
      </c>
      <c r="G63" s="76"/>
      <c r="H63" s="76"/>
      <c r="I63" s="101">
        <f t="shared" ref="I63:I84" si="8">(F63-F63*H63/100)*G63</f>
        <v>0</v>
      </c>
      <c r="J63" s="141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61.2" customHeight="1" x14ac:dyDescent="0.3">
      <c r="A64" s="107">
        <v>14063</v>
      </c>
      <c r="B64" s="61">
        <v>8799</v>
      </c>
      <c r="C64" s="62" t="str">
        <f>VLOOKUP(A64,Datos!$A$10:$E$1593,3,FALSE)</f>
        <v xml:space="preserve">GANCHO CON PASA CANDADO                 </v>
      </c>
      <c r="D64" s="62">
        <f>VLOOKUP(A64,Datos!$A$10:$E$1593,4,FALSE)</f>
        <v>50</v>
      </c>
      <c r="E64" s="63">
        <f>VLOOKUP(A64,Datos!$A$10:$E$1593,5,FALSE)</f>
        <v>1106.76</v>
      </c>
      <c r="F64" s="64">
        <f t="shared" si="7"/>
        <v>1106.76</v>
      </c>
      <c r="G64" s="61"/>
      <c r="H64" s="61"/>
      <c r="I64" s="139">
        <f t="shared" si="8"/>
        <v>0</v>
      </c>
      <c r="J64" s="145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72" customHeight="1" x14ac:dyDescent="0.3">
      <c r="A65" s="107">
        <v>18046</v>
      </c>
      <c r="B65" s="60" t="s">
        <v>72</v>
      </c>
      <c r="C65" s="69" t="str">
        <f>VLOOKUP(A65,Datos!$A$10:$E$1593,3,FALSE)</f>
        <v xml:space="preserve">CANDADO BRONCEADO 20mm DUBAI            </v>
      </c>
      <c r="D65" s="69">
        <f>VLOOKUP(A65,Datos!$A$10:$E$1593,4,FALSE)</f>
        <v>12</v>
      </c>
      <c r="E65" s="70">
        <f>VLOOKUP(A65,Datos!$A$10:$E$1593,5,FALSE)</f>
        <v>1896.76</v>
      </c>
      <c r="F65" s="68">
        <f t="shared" si="7"/>
        <v>1896.76</v>
      </c>
      <c r="G65" s="60"/>
      <c r="H65" s="60"/>
      <c r="I65" s="94">
        <f t="shared" si="8"/>
        <v>0</v>
      </c>
      <c r="J65" s="143"/>
      <c r="M65" s="9"/>
    </row>
    <row r="66" spans="1:26" ht="73.5" customHeight="1" x14ac:dyDescent="0.3">
      <c r="A66" s="107">
        <v>18036</v>
      </c>
      <c r="B66" s="61" t="s">
        <v>74</v>
      </c>
      <c r="C66" s="62" t="str">
        <f>VLOOKUP(A66,Datos!$A$10:$E$1593,3,FALSE)</f>
        <v xml:space="preserve">CANDADO C/COMBINACION 35mm              </v>
      </c>
      <c r="D66" s="62">
        <f>VLOOKUP(A66,Datos!$A$10:$E$1593,4,FALSE)</f>
        <v>0</v>
      </c>
      <c r="E66" s="63">
        <f>VLOOKUP(A66,Datos!$A$10:$E$1593,5,FALSE)</f>
        <v>5086.8100000000004</v>
      </c>
      <c r="F66" s="64">
        <f t="shared" si="7"/>
        <v>5086.8100000000004</v>
      </c>
      <c r="G66" s="61"/>
      <c r="H66" s="61"/>
      <c r="I66" s="139">
        <f t="shared" si="8"/>
        <v>0</v>
      </c>
      <c r="J66" s="145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77.25" customHeight="1" x14ac:dyDescent="0.3">
      <c r="A67" s="107">
        <v>18061</v>
      </c>
      <c r="B67" s="60" t="s">
        <v>76</v>
      </c>
      <c r="C67" s="69" t="str">
        <f>VLOOKUP(A67,Datos!$A$10:$E$1593,3,FALSE)</f>
        <v xml:space="preserve">CANDADO BLINDADO PERNO HORIZ 60mm       </v>
      </c>
      <c r="D67" s="69">
        <f>VLOOKUP(A67,Datos!$A$10:$E$1593,4,FALSE)</f>
        <v>12</v>
      </c>
      <c r="E67" s="70">
        <f>VLOOKUP(A67,Datos!$A$10:$E$1593,5,FALSE)</f>
        <v>8794.16</v>
      </c>
      <c r="F67" s="68">
        <f t="shared" si="7"/>
        <v>8794.16</v>
      </c>
      <c r="G67" s="60"/>
      <c r="H67" s="60"/>
      <c r="I67" s="94">
        <f t="shared" si="8"/>
        <v>0</v>
      </c>
      <c r="J67" s="143"/>
    </row>
    <row r="68" spans="1:26" ht="62.25" customHeight="1" x14ac:dyDescent="0.3">
      <c r="A68" s="107">
        <v>3555</v>
      </c>
      <c r="B68" s="61" t="s">
        <v>78</v>
      </c>
      <c r="C68" s="62" t="str">
        <f>VLOOKUP(A68,Datos!$A$10:$E$1593,3,FALSE)</f>
        <v>CANDADO kronos 60 (4 llaves codif.)(prot</v>
      </c>
      <c r="D68" s="62">
        <f>VLOOKUP(A68,Datos!$A$10:$E$1593,4,FALSE)</f>
        <v>6</v>
      </c>
      <c r="E68" s="63">
        <f>VLOOKUP(A68,Datos!$A$10:$E$1593,5,FALSE)</f>
        <v>15691.82</v>
      </c>
      <c r="F68" s="64">
        <f t="shared" si="7"/>
        <v>15691.82</v>
      </c>
      <c r="G68" s="61"/>
      <c r="H68" s="61"/>
      <c r="I68" s="139">
        <f t="shared" si="8"/>
        <v>0</v>
      </c>
      <c r="J68" s="145"/>
    </row>
    <row r="69" spans="1:26" ht="18" customHeight="1" x14ac:dyDescent="0.3">
      <c r="A69" s="107">
        <v>3558</v>
      </c>
      <c r="B69" s="60" t="s">
        <v>78</v>
      </c>
      <c r="C69" s="69" t="str">
        <f>VLOOKUP(A69,Datos!$A$10:$E$1593,3,FALSE)</f>
        <v xml:space="preserve">CANDADO PROLL 700 BRONCE 25mm           </v>
      </c>
      <c r="D69" s="69">
        <f>VLOOKUP(A69,Datos!$A$10:$E$1593,4,FALSE)</f>
        <v>0</v>
      </c>
      <c r="E69" s="70">
        <f>VLOOKUP(A69,Datos!$A$10:$E$1593,5,FALSE)</f>
        <v>5904.53</v>
      </c>
      <c r="F69" s="68">
        <f t="shared" si="7"/>
        <v>5904.53</v>
      </c>
      <c r="G69" s="60"/>
      <c r="H69" s="60"/>
      <c r="I69" s="94">
        <f t="shared" si="8"/>
        <v>0</v>
      </c>
      <c r="J69" s="144"/>
    </row>
    <row r="70" spans="1:26" ht="26.25" customHeight="1" x14ac:dyDescent="0.3">
      <c r="A70" s="107">
        <v>3559</v>
      </c>
      <c r="B70" s="61" t="s">
        <v>78</v>
      </c>
      <c r="C70" s="62" t="str">
        <f>VLOOKUP(A70,Datos!$A$10:$E$1593,3,FALSE)</f>
        <v xml:space="preserve">CANDADO PROLL 700 BRONCE 30mm           </v>
      </c>
      <c r="D70" s="62">
        <f>VLOOKUP(A70,Datos!$A$10:$E$1593,4,FALSE)</f>
        <v>0</v>
      </c>
      <c r="E70" s="63">
        <f>VLOOKUP(A70,Datos!$A$10:$E$1593,5,FALSE)</f>
        <v>7531.16</v>
      </c>
      <c r="F70" s="64">
        <f t="shared" si="7"/>
        <v>7531.16</v>
      </c>
      <c r="G70" s="61"/>
      <c r="H70" s="61"/>
      <c r="I70" s="139">
        <f t="shared" si="8"/>
        <v>0</v>
      </c>
      <c r="J70" s="142"/>
    </row>
    <row r="71" spans="1:26" ht="18" customHeight="1" x14ac:dyDescent="0.3">
      <c r="A71" s="107">
        <v>3563</v>
      </c>
      <c r="B71" s="60" t="s">
        <v>78</v>
      </c>
      <c r="C71" s="69" t="str">
        <f>VLOOKUP(A71,Datos!$A$10:$E$1593,3,FALSE)</f>
        <v xml:space="preserve">CANDADO PLATINO ARO LARGO PROLL 30      </v>
      </c>
      <c r="D71" s="69">
        <f>VLOOKUP(A71,Datos!$A$10:$E$1593,4,FALSE)</f>
        <v>6</v>
      </c>
      <c r="E71" s="70">
        <f>VLOOKUP(A71,Datos!$A$10:$E$1593,5,FALSE)</f>
        <v>5848.71</v>
      </c>
      <c r="F71" s="68">
        <f t="shared" si="7"/>
        <v>5848.71</v>
      </c>
      <c r="G71" s="60"/>
      <c r="H71" s="60"/>
      <c r="I71" s="94">
        <f t="shared" si="8"/>
        <v>0</v>
      </c>
      <c r="J71" s="143"/>
    </row>
    <row r="72" spans="1:26" ht="33.75" customHeight="1" x14ac:dyDescent="0.3">
      <c r="A72" s="107">
        <v>3566</v>
      </c>
      <c r="B72" s="61" t="s">
        <v>78</v>
      </c>
      <c r="C72" s="62" t="str">
        <f>VLOOKUP(A72,Datos!$A$10:$E$1593,3,FALSE)</f>
        <v xml:space="preserve">CANDADO PLATINO ARO LARGO PROLL 60      </v>
      </c>
      <c r="D72" s="62">
        <f>VLOOKUP(A72,Datos!$A$10:$E$1593,4,FALSE)</f>
        <v>6</v>
      </c>
      <c r="E72" s="63">
        <f>VLOOKUP(A72,Datos!$A$10:$E$1593,5,FALSE)</f>
        <v>14611.33</v>
      </c>
      <c r="F72" s="64">
        <f t="shared" si="7"/>
        <v>14611.33</v>
      </c>
      <c r="G72" s="61"/>
      <c r="H72" s="61"/>
      <c r="I72" s="139">
        <f t="shared" si="8"/>
        <v>0</v>
      </c>
      <c r="J72" s="143"/>
    </row>
    <row r="73" spans="1:26" ht="18" customHeight="1" x14ac:dyDescent="0.3">
      <c r="A73" s="107">
        <v>3568</v>
      </c>
      <c r="B73" s="60" t="s">
        <v>78</v>
      </c>
      <c r="C73" s="69" t="str">
        <f>VLOOKUP(A73,Datos!$A$10:$E$1593,3,FALSE)</f>
        <v xml:space="preserve">CANDADO PLATINO D/TRABA PROLL 30        </v>
      </c>
      <c r="D73" s="69">
        <f>VLOOKUP(A73,Datos!$A$10:$E$1593,4,FALSE)</f>
        <v>6</v>
      </c>
      <c r="E73" s="70">
        <f>VLOOKUP(A73,Datos!$A$10:$E$1593,5,FALSE)</f>
        <v>5151.25</v>
      </c>
      <c r="F73" s="68">
        <f t="shared" si="7"/>
        <v>5151.25</v>
      </c>
      <c r="G73" s="60"/>
      <c r="H73" s="60"/>
      <c r="I73" s="94">
        <f t="shared" si="8"/>
        <v>0</v>
      </c>
      <c r="J73" s="144"/>
    </row>
    <row r="74" spans="1:26" ht="18" customHeight="1" x14ac:dyDescent="0.3">
      <c r="A74" s="107">
        <v>3569</v>
      </c>
      <c r="B74" s="61" t="s">
        <v>78</v>
      </c>
      <c r="C74" s="62" t="str">
        <f>VLOOKUP(A74,Datos!$A$10:$E$1593,3,FALSE)</f>
        <v xml:space="preserve">CANDADO PLATINO D/TRABA PROLL 40        </v>
      </c>
      <c r="D74" s="62">
        <f>VLOOKUP(A74,Datos!$A$10:$E$1593,4,FALSE)</f>
        <v>6</v>
      </c>
      <c r="E74" s="63">
        <f>VLOOKUP(A74,Datos!$A$10:$E$1593,5,FALSE)</f>
        <v>6256.06</v>
      </c>
      <c r="F74" s="64">
        <f t="shared" si="7"/>
        <v>6256.06</v>
      </c>
      <c r="G74" s="61"/>
      <c r="H74" s="61"/>
      <c r="I74" s="139">
        <f t="shared" si="8"/>
        <v>0</v>
      </c>
      <c r="J74" s="143"/>
    </row>
    <row r="75" spans="1:26" ht="18" customHeight="1" x14ac:dyDescent="0.3">
      <c r="A75" s="107">
        <v>3571</v>
      </c>
      <c r="B75" s="60" t="s">
        <v>78</v>
      </c>
      <c r="C75" s="69" t="str">
        <f>VLOOKUP(A75,Datos!$A$10:$E$1593,3,FALSE)</f>
        <v xml:space="preserve">CANDADO PLATINO D/TRABA PROLL 60        </v>
      </c>
      <c r="D75" s="69">
        <f>VLOOKUP(A75,Datos!$A$10:$E$1593,4,FALSE)</f>
        <v>6</v>
      </c>
      <c r="E75" s="70">
        <f>VLOOKUP(A75,Datos!$A$10:$E$1593,5,FALSE)</f>
        <v>12608.87</v>
      </c>
      <c r="F75" s="68">
        <f t="shared" si="7"/>
        <v>12608.87</v>
      </c>
      <c r="G75" s="60"/>
      <c r="H75" s="60"/>
      <c r="I75" s="94">
        <f t="shared" si="8"/>
        <v>0</v>
      </c>
      <c r="J75" s="142"/>
    </row>
    <row r="76" spans="1:26" ht="18" customHeight="1" x14ac:dyDescent="0.3">
      <c r="A76" s="107">
        <v>3572</v>
      </c>
      <c r="B76" s="61" t="s">
        <v>78</v>
      </c>
      <c r="C76" s="62" t="str">
        <f>VLOOKUP(A76,Datos!$A$10:$E$1593,3,FALSE)</f>
        <v xml:space="preserve">CANDADO TITANIO ARO LARGO PROLL 30      </v>
      </c>
      <c r="D76" s="62">
        <f>VLOOKUP(A76,Datos!$A$10:$E$1593,4,FALSE)</f>
        <v>6</v>
      </c>
      <c r="E76" s="63">
        <f>VLOOKUP(A76,Datos!$A$10:$E$1593,5,FALSE)</f>
        <v>5710.55</v>
      </c>
      <c r="F76" s="64">
        <f t="shared" si="7"/>
        <v>5710.55</v>
      </c>
      <c r="G76" s="61"/>
      <c r="H76" s="61"/>
      <c r="I76" s="139">
        <f t="shared" si="8"/>
        <v>0</v>
      </c>
      <c r="J76" s="143"/>
    </row>
    <row r="77" spans="1:26" ht="18" customHeight="1" x14ac:dyDescent="0.3">
      <c r="A77" s="107">
        <v>3573</v>
      </c>
      <c r="B77" s="60" t="s">
        <v>78</v>
      </c>
      <c r="C77" s="69" t="str">
        <f>VLOOKUP(A77,Datos!$A$10:$E$1593,3,FALSE)</f>
        <v xml:space="preserve">CANDADO TITANIO ARO LARGO PROLL 40      </v>
      </c>
      <c r="D77" s="69">
        <f>VLOOKUP(A77,Datos!$A$10:$E$1593,4,FALSE)</f>
        <v>6</v>
      </c>
      <c r="E77" s="70">
        <f>VLOOKUP(A77,Datos!$A$10:$E$1593,5,FALSE)</f>
        <v>7112.3</v>
      </c>
      <c r="F77" s="68">
        <f t="shared" si="7"/>
        <v>7112.3</v>
      </c>
      <c r="G77" s="60"/>
      <c r="H77" s="60"/>
      <c r="I77" s="94">
        <f t="shared" si="8"/>
        <v>0</v>
      </c>
      <c r="J77" s="143"/>
    </row>
    <row r="78" spans="1:26" ht="18" customHeight="1" x14ac:dyDescent="0.3">
      <c r="A78" s="107">
        <v>3574</v>
      </c>
      <c r="B78" s="61" t="s">
        <v>78</v>
      </c>
      <c r="C78" s="62" t="str">
        <f>VLOOKUP(A78,Datos!$A$10:$E$1593,3,FALSE)</f>
        <v xml:space="preserve">CANDADO TITANIO ARO LARGO PROLL 50      </v>
      </c>
      <c r="D78" s="62">
        <f>VLOOKUP(A78,Datos!$A$10:$E$1593,4,FALSE)</f>
        <v>6</v>
      </c>
      <c r="E78" s="63">
        <f>VLOOKUP(A78,Datos!$A$10:$E$1593,5,FALSE)</f>
        <v>10875.61</v>
      </c>
      <c r="F78" s="64">
        <f t="shared" si="7"/>
        <v>10875.61</v>
      </c>
      <c r="G78" s="61"/>
      <c r="H78" s="61"/>
      <c r="I78" s="139">
        <f t="shared" si="8"/>
        <v>0</v>
      </c>
      <c r="J78" s="143"/>
    </row>
    <row r="79" spans="1:26" ht="18" customHeight="1" x14ac:dyDescent="0.3">
      <c r="A79" s="107">
        <v>3575</v>
      </c>
      <c r="B79" s="60" t="s">
        <v>78</v>
      </c>
      <c r="C79" s="69" t="str">
        <f>VLOOKUP(A79,Datos!$A$10:$E$1593,3,FALSE)</f>
        <v xml:space="preserve">CANDADO TITANIO ARO LARGO PROLL 60      </v>
      </c>
      <c r="D79" s="69">
        <f>VLOOKUP(A79,Datos!$A$10:$E$1593,4,FALSE)</f>
        <v>6</v>
      </c>
      <c r="E79" s="70">
        <f>VLOOKUP(A79,Datos!$A$10:$E$1593,5,FALSE)</f>
        <v>14272.97</v>
      </c>
      <c r="F79" s="68">
        <f t="shared" si="7"/>
        <v>14272.97</v>
      </c>
      <c r="G79" s="60"/>
      <c r="H79" s="60"/>
      <c r="I79" s="94">
        <f t="shared" si="8"/>
        <v>0</v>
      </c>
      <c r="J79" s="143"/>
    </row>
    <row r="80" spans="1:26" ht="18" customHeight="1" x14ac:dyDescent="0.3">
      <c r="A80" s="111">
        <v>3576</v>
      </c>
      <c r="B80" s="61" t="s">
        <v>78</v>
      </c>
      <c r="C80" s="62" t="str">
        <f>VLOOKUP(A80,Datos!$A$10:$E$1593,3,FALSE)</f>
        <v xml:space="preserve">CANDADO TITANIO D/TRABA PROLL 25        </v>
      </c>
      <c r="D80" s="62">
        <f>VLOOKUP(A80,Datos!$A$10:$E$1593,4,FALSE)</f>
        <v>6</v>
      </c>
      <c r="E80" s="63">
        <f>VLOOKUP(A80,Datos!$A$10:$E$1593,5,FALSE)</f>
        <v>3935.95</v>
      </c>
      <c r="F80" s="64">
        <f t="shared" si="7"/>
        <v>3935.95</v>
      </c>
      <c r="G80" s="61"/>
      <c r="H80" s="61"/>
      <c r="I80" s="139">
        <f t="shared" si="8"/>
        <v>0</v>
      </c>
      <c r="J80" s="144"/>
    </row>
    <row r="81" spans="1:26" ht="18" customHeight="1" x14ac:dyDescent="0.3">
      <c r="A81" s="107">
        <v>3577</v>
      </c>
      <c r="B81" s="60" t="s">
        <v>78</v>
      </c>
      <c r="C81" s="69" t="str">
        <f>VLOOKUP(A81,Datos!$A$10:$E$1593,3,FALSE)</f>
        <v xml:space="preserve">CANDADO TITANIO D/TRABA PROLL 30        </v>
      </c>
      <c r="D81" s="69">
        <f>VLOOKUP(A81,Datos!$A$10:$E$1593,4,FALSE)</f>
        <v>6</v>
      </c>
      <c r="E81" s="70">
        <f>VLOOKUP(A81,Datos!$A$10:$E$1593,5,FALSE)</f>
        <v>5026.97</v>
      </c>
      <c r="F81" s="68">
        <f t="shared" si="7"/>
        <v>5026.97</v>
      </c>
      <c r="G81" s="60"/>
      <c r="H81" s="60"/>
      <c r="I81" s="94">
        <f t="shared" si="8"/>
        <v>0</v>
      </c>
      <c r="J81" s="143"/>
    </row>
    <row r="82" spans="1:26" ht="18" customHeight="1" x14ac:dyDescent="0.3">
      <c r="A82" s="111">
        <v>3578</v>
      </c>
      <c r="B82" s="61" t="s">
        <v>78</v>
      </c>
      <c r="C82" s="62" t="str">
        <f>VLOOKUP(A82,Datos!$A$10:$E$1593,3,FALSE)</f>
        <v xml:space="preserve">CANDADO TITANIO D/TRABA PROLL 40        </v>
      </c>
      <c r="D82" s="62">
        <f>VLOOKUP(A82,Datos!$A$10:$E$1593,4,FALSE)</f>
        <v>6</v>
      </c>
      <c r="E82" s="63">
        <f>VLOOKUP(A82,Datos!$A$10:$E$1593,5,FALSE)</f>
        <v>6256.06</v>
      </c>
      <c r="F82" s="64">
        <f t="shared" si="7"/>
        <v>6256.06</v>
      </c>
      <c r="G82" s="61"/>
      <c r="H82" s="61"/>
      <c r="I82" s="139">
        <f t="shared" si="8"/>
        <v>0</v>
      </c>
      <c r="J82" s="143"/>
    </row>
    <row r="83" spans="1:26" ht="18" customHeight="1" x14ac:dyDescent="0.3">
      <c r="A83" s="107">
        <v>3579</v>
      </c>
      <c r="B83" s="60" t="s">
        <v>78</v>
      </c>
      <c r="C83" s="69" t="str">
        <f>VLOOKUP(A83,Datos!$A$10:$E$1593,3,FALSE)</f>
        <v xml:space="preserve">CANDADO TITANIO D/TRABA PROLL 50        </v>
      </c>
      <c r="D83" s="69">
        <f>VLOOKUP(A83,Datos!$A$10:$E$1593,4,FALSE)</f>
        <v>6</v>
      </c>
      <c r="E83" s="70">
        <f>VLOOKUP(A83,Datos!$A$10:$E$1593,5,FALSE)</f>
        <v>9563.65</v>
      </c>
      <c r="F83" s="68">
        <f t="shared" si="7"/>
        <v>9563.65</v>
      </c>
      <c r="G83" s="60"/>
      <c r="H83" s="60"/>
      <c r="I83" s="94">
        <f t="shared" si="8"/>
        <v>0</v>
      </c>
      <c r="J83" s="143"/>
    </row>
    <row r="84" spans="1:26" ht="18" customHeight="1" thickBot="1" x14ac:dyDescent="0.35">
      <c r="A84" s="112">
        <v>3580</v>
      </c>
      <c r="B84" s="88" t="s">
        <v>78</v>
      </c>
      <c r="C84" s="89" t="str">
        <f>VLOOKUP(A84,Datos!$A$10:$E$1593,3,FALSE)</f>
        <v xml:space="preserve">CANDADO TITANIO D/TRABA PROLL 60        </v>
      </c>
      <c r="D84" s="89">
        <f>VLOOKUP(A84,Datos!$A$10:$E$1593,4,FALSE)</f>
        <v>6</v>
      </c>
      <c r="E84" s="90">
        <f>VLOOKUP(A84,Datos!$A$10:$E$1593,5,FALSE)</f>
        <v>12311.92</v>
      </c>
      <c r="F84" s="91">
        <f t="shared" si="7"/>
        <v>12311.92</v>
      </c>
      <c r="G84" s="88"/>
      <c r="H84" s="88"/>
      <c r="I84" s="149">
        <f t="shared" si="8"/>
        <v>0</v>
      </c>
      <c r="J84" s="146"/>
    </row>
    <row r="85" spans="1:26" ht="31.95" customHeight="1" thickBot="1" x14ac:dyDescent="0.35">
      <c r="A85" s="204" t="s">
        <v>96</v>
      </c>
      <c r="B85" s="205"/>
      <c r="C85" s="205"/>
      <c r="D85" s="205"/>
      <c r="E85" s="205"/>
      <c r="F85" s="205"/>
      <c r="G85" s="205"/>
      <c r="H85" s="205"/>
      <c r="I85" s="205"/>
      <c r="J85" s="206"/>
    </row>
    <row r="86" spans="1:26" ht="64.2" customHeight="1" x14ac:dyDescent="0.3">
      <c r="A86" s="110">
        <v>14156</v>
      </c>
      <c r="B86" s="76"/>
      <c r="C86" s="85" t="str">
        <f>VLOOKUP(A86,Datos!$A$10:$E$1593,3,FALSE)</f>
        <v xml:space="preserve">SET CEPILLOS BRONCE P/TALADRO X2        </v>
      </c>
      <c r="D86" s="85">
        <f>VLOOKUP(A86,Datos!$A$10:$E$1593,4,FALSE)</f>
        <v>0</v>
      </c>
      <c r="E86" s="86">
        <f>VLOOKUP(A86,Datos!$A$10:$E$1593,5,FALSE)</f>
        <v>4679.3</v>
      </c>
      <c r="F86" s="87">
        <f t="shared" ref="F86:F107" si="9">E86-(E86*DESC)</f>
        <v>4679.3</v>
      </c>
      <c r="G86" s="76"/>
      <c r="H86" s="76"/>
      <c r="I86" s="101">
        <f t="shared" ref="I86:I107" si="10">(F86-F86*H86/100)*G86</f>
        <v>0</v>
      </c>
      <c r="J86" s="150"/>
    </row>
    <row r="87" spans="1:26" ht="60" customHeight="1" thickBot="1" x14ac:dyDescent="0.35">
      <c r="A87" s="111">
        <v>14004</v>
      </c>
      <c r="B87" s="61">
        <v>13269</v>
      </c>
      <c r="C87" s="62" t="str">
        <f>VLOOKUP(A87,Datos!$A$10:$E$1593,3,FALSE)</f>
        <v xml:space="preserve">SET DE 3 CEPILLOS DE ALAMBRE (BLISTER)  </v>
      </c>
      <c r="D87" s="62">
        <f>VLOOKUP(A87,Datos!$A$10:$E$1593,4,FALSE)</f>
        <v>0</v>
      </c>
      <c r="E87" s="63">
        <f>VLOOKUP(A87,Datos!$A$10:$E$1593,5,FALSE)</f>
        <v>1886.64</v>
      </c>
      <c r="F87" s="64">
        <f t="shared" si="9"/>
        <v>1886.64</v>
      </c>
      <c r="G87" s="61"/>
      <c r="H87" s="61"/>
      <c r="I87" s="139">
        <f t="shared" si="10"/>
        <v>0</v>
      </c>
      <c r="J87" s="152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53.25" customHeight="1" thickBot="1" x14ac:dyDescent="0.35">
      <c r="A88" s="107">
        <v>25032</v>
      </c>
      <c r="B88" s="60" t="s">
        <v>98</v>
      </c>
      <c r="C88" s="69" t="str">
        <f>VLOOKUP(A88,Datos!$A$10:$E$1593,3,FALSE)</f>
        <v xml:space="preserve">CEPILLO ACERO C/CABO 4X19               </v>
      </c>
      <c r="D88" s="69">
        <f>VLOOKUP(A88,Datos!$A$10:$E$1593,4,FALSE)</f>
        <v>12</v>
      </c>
      <c r="E88" s="70">
        <f>VLOOKUP(A88,Datos!$A$10:$E$1593,5,FALSE)</f>
        <v>3465.18</v>
      </c>
      <c r="F88" s="68">
        <f t="shared" si="9"/>
        <v>3465.18</v>
      </c>
      <c r="G88" s="60"/>
      <c r="H88" s="60"/>
      <c r="I88" s="94">
        <f t="shared" si="10"/>
        <v>0</v>
      </c>
      <c r="J88" s="153"/>
    </row>
    <row r="89" spans="1:26" ht="62.25" customHeight="1" thickBot="1" x14ac:dyDescent="0.35">
      <c r="A89" s="111">
        <v>25033</v>
      </c>
      <c r="B89" s="61" t="s">
        <v>98</v>
      </c>
      <c r="C89" s="62" t="str">
        <f>VLOOKUP(A89,Datos!$A$10:$E$1593,3,FALSE)</f>
        <v xml:space="preserve">CEPILLO ACERO S/CABO 6X19               </v>
      </c>
      <c r="D89" s="62">
        <f>VLOOKUP(A89,Datos!$A$10:$E$1593,4,FALSE)</f>
        <v>12</v>
      </c>
      <c r="E89" s="63">
        <f>VLOOKUP(A89,Datos!$A$10:$E$1593,5,FALSE)</f>
        <v>4160</v>
      </c>
      <c r="F89" s="64">
        <f t="shared" si="9"/>
        <v>4160</v>
      </c>
      <c r="G89" s="61"/>
      <c r="H89" s="61"/>
      <c r="I89" s="139">
        <f t="shared" si="10"/>
        <v>0</v>
      </c>
      <c r="J89" s="152"/>
    </row>
    <row r="90" spans="1:26" ht="30.75" customHeight="1" x14ac:dyDescent="0.3">
      <c r="A90" s="107">
        <v>3086</v>
      </c>
      <c r="B90" s="60" t="s">
        <v>101</v>
      </c>
      <c r="C90" s="69" t="str">
        <f>VLOOKUP(A90,Datos!$A$10:$E$1593,3,FALSE)</f>
        <v xml:space="preserve">CEPILLO BRONCEADO CURVO MANGO PLASTICO  </v>
      </c>
      <c r="D90" s="69">
        <f>VLOOKUP(A90,Datos!$A$10:$E$1593,4,FALSE)</f>
        <v>12</v>
      </c>
      <c r="E90" s="70">
        <f>VLOOKUP(A90,Datos!$A$10:$E$1593,5,FALSE)</f>
        <v>3411.24</v>
      </c>
      <c r="F90" s="68">
        <f t="shared" si="9"/>
        <v>3411.24</v>
      </c>
      <c r="G90" s="60"/>
      <c r="H90" s="60"/>
      <c r="I90" s="94">
        <f t="shared" si="10"/>
        <v>0</v>
      </c>
      <c r="J90" s="143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8" customHeight="1" x14ac:dyDescent="0.3">
      <c r="A91" s="111">
        <v>3859</v>
      </c>
      <c r="B91" s="61" t="s">
        <v>101</v>
      </c>
      <c r="C91" s="62" t="str">
        <f>VLOOKUP(A91,Datos!$A$10:$E$1593,3,FALSE)</f>
        <v xml:space="preserve">CEPILLO REDONDO ACERO ONDULADO 100mm    </v>
      </c>
      <c r="D91" s="62">
        <f>VLOOKUP(A91,Datos!$A$10:$E$1593,4,FALSE)</f>
        <v>12</v>
      </c>
      <c r="E91" s="63">
        <f>VLOOKUP(A91,Datos!$A$10:$E$1593,5,FALSE)</f>
        <v>8042.12</v>
      </c>
      <c r="F91" s="64">
        <f t="shared" si="9"/>
        <v>8042.12</v>
      </c>
      <c r="G91" s="61"/>
      <c r="H91" s="61"/>
      <c r="I91" s="139">
        <f t="shared" si="10"/>
        <v>0</v>
      </c>
      <c r="J91" s="144"/>
    </row>
    <row r="92" spans="1:26" ht="18" customHeight="1" x14ac:dyDescent="0.3">
      <c r="A92" s="107">
        <v>3860</v>
      </c>
      <c r="B92" s="60" t="s">
        <v>101</v>
      </c>
      <c r="C92" s="69" t="str">
        <f>VLOOKUP(A92,Datos!$A$10:$E$1593,3,FALSE)</f>
        <v xml:space="preserve">CEPILLO REDONDO ACERO ONDULADO 125mm    </v>
      </c>
      <c r="D92" s="69">
        <f>VLOOKUP(A92,Datos!$A$10:$E$1593,4,FALSE)</f>
        <v>12</v>
      </c>
      <c r="E92" s="70">
        <f>VLOOKUP(A92,Datos!$A$10:$E$1593,5,FALSE)</f>
        <v>9353.85</v>
      </c>
      <c r="F92" s="68">
        <f t="shared" si="9"/>
        <v>9353.85</v>
      </c>
      <c r="G92" s="60"/>
      <c r="H92" s="60"/>
      <c r="I92" s="94">
        <f t="shared" si="10"/>
        <v>0</v>
      </c>
      <c r="J92" s="143"/>
    </row>
    <row r="93" spans="1:26" ht="18" customHeight="1" x14ac:dyDescent="0.3">
      <c r="A93" s="111">
        <v>3861</v>
      </c>
      <c r="B93" s="61" t="s">
        <v>101</v>
      </c>
      <c r="C93" s="62" t="str">
        <f>VLOOKUP(A93,Datos!$A$10:$E$1593,3,FALSE)</f>
        <v xml:space="preserve">CEPILLO REDONDO ACERO ONDULADO 150mm    </v>
      </c>
      <c r="D93" s="62">
        <f>VLOOKUP(A93,Datos!$A$10:$E$1593,4,FALSE)</f>
        <v>12</v>
      </c>
      <c r="E93" s="63">
        <f>VLOOKUP(A93,Datos!$A$10:$E$1593,5,FALSE)</f>
        <v>14187.96</v>
      </c>
      <c r="F93" s="64">
        <f t="shared" si="9"/>
        <v>14187.96</v>
      </c>
      <c r="G93" s="61"/>
      <c r="H93" s="61"/>
      <c r="I93" s="139">
        <f t="shared" si="10"/>
        <v>0</v>
      </c>
      <c r="J93" s="143"/>
    </row>
    <row r="94" spans="1:26" ht="18" customHeight="1" x14ac:dyDescent="0.3">
      <c r="A94" s="107">
        <v>3862</v>
      </c>
      <c r="B94" s="60" t="s">
        <v>101</v>
      </c>
      <c r="C94" s="69" t="str">
        <f>VLOOKUP(A94,Datos!$A$10:$E$1593,3,FALSE)</f>
        <v xml:space="preserve">CEPILLO REDONDO ACERO ONDULADO 175mm    </v>
      </c>
      <c r="D94" s="69">
        <f>VLOOKUP(A94,Datos!$A$10:$E$1593,4,FALSE)</f>
        <v>12</v>
      </c>
      <c r="E94" s="70">
        <f>VLOOKUP(A94,Datos!$A$10:$E$1593,5,FALSE)</f>
        <v>16560.79</v>
      </c>
      <c r="F94" s="68">
        <f t="shared" si="9"/>
        <v>16560.79</v>
      </c>
      <c r="G94" s="60"/>
      <c r="H94" s="60"/>
      <c r="I94" s="94">
        <f t="shared" si="10"/>
        <v>0</v>
      </c>
      <c r="J94" s="143"/>
    </row>
    <row r="95" spans="1:26" ht="18" customHeight="1" x14ac:dyDescent="0.3">
      <c r="A95" s="111">
        <v>3087</v>
      </c>
      <c r="B95" s="61" t="s">
        <v>101</v>
      </c>
      <c r="C95" s="62" t="str">
        <f>VLOOKUP(A95,Datos!$A$10:$E$1593,3,FALSE)</f>
        <v xml:space="preserve">CEPILLO ALAMBRE DE COPA TALADRO 30mm    </v>
      </c>
      <c r="D95" s="62">
        <f>VLOOKUP(A95,Datos!$A$10:$E$1593,4,FALSE)</f>
        <v>12</v>
      </c>
      <c r="E95" s="63">
        <f>VLOOKUP(A95,Datos!$A$10:$E$1593,5,FALSE)</f>
        <v>4520.75</v>
      </c>
      <c r="F95" s="64">
        <f t="shared" si="9"/>
        <v>4520.75</v>
      </c>
      <c r="G95" s="61"/>
      <c r="H95" s="61"/>
      <c r="I95" s="139">
        <f t="shared" si="10"/>
        <v>0</v>
      </c>
      <c r="J95" s="144"/>
    </row>
    <row r="96" spans="1:26" ht="18" customHeight="1" x14ac:dyDescent="0.3">
      <c r="A96" s="107">
        <v>3088</v>
      </c>
      <c r="B96" s="60" t="s">
        <v>101</v>
      </c>
      <c r="C96" s="69" t="str">
        <f>VLOOKUP(A96,Datos!$A$10:$E$1593,3,FALSE)</f>
        <v xml:space="preserve">CEPILLO ALAMBRE DE COPA TALADRO 50mm    </v>
      </c>
      <c r="D96" s="69">
        <f>VLOOKUP(A96,Datos!$A$10:$E$1593,4,FALSE)</f>
        <v>12</v>
      </c>
      <c r="E96" s="70">
        <f>VLOOKUP(A96,Datos!$A$10:$E$1593,5,FALSE)</f>
        <v>3295.33</v>
      </c>
      <c r="F96" s="68">
        <f t="shared" si="9"/>
        <v>3295.33</v>
      </c>
      <c r="G96" s="60"/>
      <c r="H96" s="60"/>
      <c r="I96" s="94">
        <f t="shared" si="10"/>
        <v>0</v>
      </c>
      <c r="J96" s="143"/>
    </row>
    <row r="97" spans="1:26" ht="18" customHeight="1" x14ac:dyDescent="0.3">
      <c r="A97" s="111">
        <v>3089</v>
      </c>
      <c r="B97" s="61" t="s">
        <v>101</v>
      </c>
      <c r="C97" s="62" t="str">
        <f>VLOOKUP(A97,Datos!$A$10:$E$1593,3,FALSE)</f>
        <v xml:space="preserve">CEPILLO ALAMBRE DE COPA TALADRO 75mm    </v>
      </c>
      <c r="D97" s="62">
        <f>VLOOKUP(A97,Datos!$A$10:$E$1593,4,FALSE)</f>
        <v>12</v>
      </c>
      <c r="E97" s="63">
        <f>VLOOKUP(A97,Datos!$A$10:$E$1593,5,FALSE)</f>
        <v>4272.38</v>
      </c>
      <c r="F97" s="64">
        <f t="shared" si="9"/>
        <v>4272.38</v>
      </c>
      <c r="G97" s="61"/>
      <c r="H97" s="61"/>
      <c r="I97" s="139">
        <f t="shared" si="10"/>
        <v>0</v>
      </c>
      <c r="J97" s="142"/>
    </row>
    <row r="98" spans="1:26" ht="18" customHeight="1" x14ac:dyDescent="0.3">
      <c r="A98" s="107">
        <v>3865</v>
      </c>
      <c r="B98" s="60" t="s">
        <v>101</v>
      </c>
      <c r="C98" s="69" t="str">
        <f>VLOOKUP(A98,Datos!$A$10:$E$1593,3,FALSE)</f>
        <v xml:space="preserve">CEPILLO ALAMBRE PLANO  TALADRO 100mm    </v>
      </c>
      <c r="D98" s="69">
        <f>VLOOKUP(A98,Datos!$A$10:$E$1593,4,FALSE)</f>
        <v>12</v>
      </c>
      <c r="E98" s="70">
        <f>VLOOKUP(A98,Datos!$A$10:$E$1593,5,FALSE)</f>
        <v>3980.47</v>
      </c>
      <c r="F98" s="68">
        <f t="shared" si="9"/>
        <v>3980.47</v>
      </c>
      <c r="G98" s="60"/>
      <c r="H98" s="60"/>
      <c r="I98" s="94">
        <f t="shared" si="10"/>
        <v>0</v>
      </c>
      <c r="J98" s="143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25.2" customHeight="1" x14ac:dyDescent="0.3">
      <c r="A99" s="111">
        <v>3090</v>
      </c>
      <c r="B99" s="61" t="s">
        <v>101</v>
      </c>
      <c r="C99" s="62" t="str">
        <f>VLOOKUP(A99,Datos!$A$10:$E$1593,3,FALSE)</f>
        <v xml:space="preserve">CEPILLO ALAMBRE PLANO  TALADRO 50mm     </v>
      </c>
      <c r="D99" s="62">
        <f>VLOOKUP(A99,Datos!$A$10:$E$1593,4,FALSE)</f>
        <v>12</v>
      </c>
      <c r="E99" s="63">
        <f>VLOOKUP(A99,Datos!$A$10:$E$1593,5,FALSE)</f>
        <v>2599.84</v>
      </c>
      <c r="F99" s="64">
        <f t="shared" si="9"/>
        <v>2599.84</v>
      </c>
      <c r="G99" s="61"/>
      <c r="H99" s="61"/>
      <c r="I99" s="139">
        <f t="shared" si="10"/>
        <v>0</v>
      </c>
      <c r="J99" s="143"/>
    </row>
    <row r="100" spans="1:26" ht="34.950000000000003" customHeight="1" x14ac:dyDescent="0.3">
      <c r="A100" s="107">
        <v>3092</v>
      </c>
      <c r="B100" s="60" t="s">
        <v>101</v>
      </c>
      <c r="C100" s="69" t="str">
        <f>VLOOKUP(A100,Datos!$A$10:$E$1593,3,FALSE)</f>
        <v>CEPILLO ALAMB COPA RETORCIDO C/TUERCA 75</v>
      </c>
      <c r="D100" s="69">
        <f>VLOOKUP(A100,Datos!$A$10:$E$1593,4,FALSE)</f>
        <v>12</v>
      </c>
      <c r="E100" s="70">
        <f>VLOOKUP(A100,Datos!$A$10:$E$1593,5,FALSE)</f>
        <v>14059.1</v>
      </c>
      <c r="F100" s="68">
        <f t="shared" si="9"/>
        <v>14059.1</v>
      </c>
      <c r="G100" s="60"/>
      <c r="H100" s="60"/>
      <c r="I100" s="94">
        <f t="shared" si="10"/>
        <v>0</v>
      </c>
      <c r="J100" s="144"/>
    </row>
    <row r="101" spans="1:26" ht="18" customHeight="1" x14ac:dyDescent="0.3">
      <c r="A101" s="111">
        <v>3093</v>
      </c>
      <c r="B101" s="61" t="s">
        <v>101</v>
      </c>
      <c r="C101" s="62" t="str">
        <f>VLOOKUP(A101,Datos!$A$10:$E$1593,3,FALSE)</f>
        <v>CEPILLO ALAMB COPA RETORCIDO C/TUERCA 10</v>
      </c>
      <c r="D101" s="62">
        <f>VLOOKUP(A101,Datos!$A$10:$E$1593,4,FALSE)</f>
        <v>12</v>
      </c>
      <c r="E101" s="63">
        <f>VLOOKUP(A101,Datos!$A$10:$E$1593,5,FALSE)</f>
        <v>21113.74</v>
      </c>
      <c r="F101" s="64">
        <f t="shared" si="9"/>
        <v>21113.74</v>
      </c>
      <c r="G101" s="61"/>
      <c r="H101" s="61"/>
      <c r="I101" s="139">
        <f t="shared" si="10"/>
        <v>0</v>
      </c>
      <c r="J101" s="142"/>
    </row>
    <row r="102" spans="1:26" ht="43.2" customHeight="1" x14ac:dyDescent="0.3">
      <c r="A102" s="107">
        <v>3094</v>
      </c>
      <c r="B102" s="60" t="s">
        <v>101</v>
      </c>
      <c r="C102" s="69" t="str">
        <f>VLOOKUP(A102,Datos!$A$10:$E$1593,3,FALSE)</f>
        <v xml:space="preserve">CEPILLO ALAMB COPA ONDULADO C/TUERCA 75 </v>
      </c>
      <c r="D102" s="69">
        <f>VLOOKUP(A102,Datos!$A$10:$E$1593,4,FALSE)</f>
        <v>12</v>
      </c>
      <c r="E102" s="70">
        <f>VLOOKUP(A102,Datos!$A$10:$E$1593,5,FALSE)</f>
        <v>6441.65</v>
      </c>
      <c r="F102" s="68">
        <f t="shared" si="9"/>
        <v>6441.65</v>
      </c>
      <c r="G102" s="60"/>
      <c r="H102" s="60"/>
      <c r="I102" s="94">
        <f t="shared" si="10"/>
        <v>0</v>
      </c>
      <c r="J102" s="143"/>
    </row>
    <row r="103" spans="1:26" ht="18" customHeight="1" x14ac:dyDescent="0.3">
      <c r="A103" s="111">
        <v>3095</v>
      </c>
      <c r="B103" s="61" t="s">
        <v>101</v>
      </c>
      <c r="C103" s="62" t="str">
        <f>VLOOKUP(A103,Datos!$A$10:$E$1593,3,FALSE)</f>
        <v>CEPILLO ALAMB COPA ONDULADO C/TUERCA 100</v>
      </c>
      <c r="D103" s="62">
        <f>VLOOKUP(A103,Datos!$A$10:$E$1593,4,FALSE)</f>
        <v>12</v>
      </c>
      <c r="E103" s="63">
        <f>VLOOKUP(A103,Datos!$A$10:$E$1593,5,FALSE)</f>
        <v>10763.77</v>
      </c>
      <c r="F103" s="64">
        <f t="shared" si="9"/>
        <v>10763.77</v>
      </c>
      <c r="G103" s="61"/>
      <c r="H103" s="61"/>
      <c r="I103" s="139">
        <f t="shared" si="10"/>
        <v>0</v>
      </c>
      <c r="J103" s="143"/>
    </row>
    <row r="104" spans="1:26" ht="33.6" customHeight="1" x14ac:dyDescent="0.3">
      <c r="A104" s="107">
        <v>3096</v>
      </c>
      <c r="B104" s="60" t="s">
        <v>101</v>
      </c>
      <c r="C104" s="69" t="str">
        <f>VLOOKUP(A104,Datos!$A$10:$E$1593,3,FALSE)</f>
        <v>CEPILLO ALAMB CONICO  RETORC C/TUERCA 75</v>
      </c>
      <c r="D104" s="69">
        <f>VLOOKUP(A104,Datos!$A$10:$E$1593,4,FALSE)</f>
        <v>12</v>
      </c>
      <c r="E104" s="70">
        <f>VLOOKUP(A104,Datos!$A$10:$E$1593,5,FALSE)</f>
        <v>7319.33</v>
      </c>
      <c r="F104" s="68">
        <f t="shared" si="9"/>
        <v>7319.33</v>
      </c>
      <c r="G104" s="60"/>
      <c r="H104" s="60"/>
      <c r="I104" s="94">
        <f t="shared" si="10"/>
        <v>0</v>
      </c>
      <c r="J104" s="144"/>
    </row>
    <row r="105" spans="1:26" ht="18" customHeight="1" x14ac:dyDescent="0.3">
      <c r="A105" s="111">
        <v>3097</v>
      </c>
      <c r="B105" s="61" t="s">
        <v>101</v>
      </c>
      <c r="C105" s="62" t="str">
        <f>VLOOKUP(A105,Datos!$A$10:$E$1593,3,FALSE)</f>
        <v>CEPILLO ALAMB CONICO  RETORC C/TUERCA 10</v>
      </c>
      <c r="D105" s="62">
        <f>VLOOKUP(A105,Datos!$A$10:$E$1593,4,FALSE)</f>
        <v>12</v>
      </c>
      <c r="E105" s="63">
        <f>VLOOKUP(A105,Datos!$A$10:$E$1593,5,FALSE)</f>
        <v>8627.58</v>
      </c>
      <c r="F105" s="64">
        <f t="shared" si="9"/>
        <v>8627.58</v>
      </c>
      <c r="G105" s="61"/>
      <c r="H105" s="61"/>
      <c r="I105" s="139">
        <f t="shared" si="10"/>
        <v>0</v>
      </c>
      <c r="J105" s="142"/>
    </row>
    <row r="106" spans="1:26" ht="18" customHeight="1" x14ac:dyDescent="0.3">
      <c r="A106" s="107">
        <v>3098</v>
      </c>
      <c r="B106" s="60" t="s">
        <v>101</v>
      </c>
      <c r="C106" s="69" t="str">
        <f>VLOOKUP(A106,Datos!$A$10:$E$1593,3,FALSE)</f>
        <v xml:space="preserve">CEPILLO ALAMB CONICO  ONDUL C/TUERCA 75 </v>
      </c>
      <c r="D106" s="69">
        <f>VLOOKUP(A106,Datos!$A$10:$E$1593,4,FALSE)</f>
        <v>12</v>
      </c>
      <c r="E106" s="70">
        <f>VLOOKUP(A106,Datos!$A$10:$E$1593,5,FALSE)</f>
        <v>6806.05</v>
      </c>
      <c r="F106" s="68">
        <f t="shared" si="9"/>
        <v>6806.05</v>
      </c>
      <c r="G106" s="60"/>
      <c r="H106" s="60"/>
      <c r="I106" s="94">
        <f t="shared" si="10"/>
        <v>0</v>
      </c>
      <c r="J106" s="143"/>
    </row>
    <row r="107" spans="1:26" ht="40.200000000000003" customHeight="1" thickBot="1" x14ac:dyDescent="0.35">
      <c r="A107" s="112">
        <v>3099</v>
      </c>
      <c r="B107" s="88" t="s">
        <v>101</v>
      </c>
      <c r="C107" s="89" t="str">
        <f>VLOOKUP(A107,Datos!$A$10:$E$1593,3,FALSE)</f>
        <v>CEPILLO ALAMB CONICO  ONDUL C/TUERCA 100</v>
      </c>
      <c r="D107" s="89">
        <f>VLOOKUP(A107,Datos!$A$10:$E$1593,4,FALSE)</f>
        <v>12</v>
      </c>
      <c r="E107" s="90">
        <f>VLOOKUP(A107,Datos!$A$10:$E$1593,5,FALSE)</f>
        <v>8263.2999999999993</v>
      </c>
      <c r="F107" s="91">
        <f t="shared" si="9"/>
        <v>8263.2999999999993</v>
      </c>
      <c r="G107" s="88"/>
      <c r="H107" s="88"/>
      <c r="I107" s="149">
        <f t="shared" si="10"/>
        <v>0</v>
      </c>
      <c r="J107" s="146"/>
    </row>
    <row r="108" spans="1:26" ht="31.95" customHeight="1" thickBot="1" x14ac:dyDescent="0.35">
      <c r="A108" s="204" t="s">
        <v>112</v>
      </c>
      <c r="B108" s="205"/>
      <c r="C108" s="205"/>
      <c r="D108" s="205"/>
      <c r="E108" s="205"/>
      <c r="F108" s="205"/>
      <c r="G108" s="205"/>
      <c r="H108" s="205"/>
      <c r="I108" s="205"/>
      <c r="J108" s="206"/>
      <c r="L108" s="40"/>
    </row>
    <row r="109" spans="1:26" ht="19.95" customHeight="1" thickBot="1" x14ac:dyDescent="0.35">
      <c r="A109" s="207" t="s">
        <v>113</v>
      </c>
      <c r="B109" s="208"/>
      <c r="C109" s="208"/>
      <c r="D109" s="208"/>
      <c r="E109" s="208"/>
      <c r="F109" s="208"/>
      <c r="G109" s="208"/>
      <c r="H109" s="208"/>
      <c r="I109" s="208"/>
      <c r="J109" s="141"/>
    </row>
    <row r="110" spans="1:26" ht="36" customHeight="1" x14ac:dyDescent="0.3">
      <c r="A110" s="110">
        <v>5064</v>
      </c>
      <c r="B110" s="76" t="s">
        <v>21</v>
      </c>
      <c r="C110" s="85" t="str">
        <f>VLOOKUP(A110,Datos!$A$10:$E$1593,3,FALSE)</f>
        <v>CINTA DE EMBALAJE TRANSPARENTE 40 m 48mm</v>
      </c>
      <c r="D110" s="85">
        <f>VLOOKUP(A110,Datos!$A$10:$E$1593,4,FALSE)</f>
        <v>36</v>
      </c>
      <c r="E110" s="86">
        <f>VLOOKUP(A110,Datos!$A$10:$E$1593,5,FALSE)</f>
        <v>1146.8900000000001</v>
      </c>
      <c r="F110" s="87">
        <f>E110-(E110*DESC)</f>
        <v>1146.8900000000001</v>
      </c>
      <c r="G110" s="76"/>
      <c r="H110" s="76"/>
      <c r="I110" s="101">
        <f t="shared" ref="I110:I112" si="11">(F110-F110*H110/100)*G110</f>
        <v>0</v>
      </c>
      <c r="J110" s="142"/>
    </row>
    <row r="111" spans="1:26" ht="48" customHeight="1" x14ac:dyDescent="0.3">
      <c r="A111" s="111">
        <v>5065</v>
      </c>
      <c r="B111" s="61" t="s">
        <v>21</v>
      </c>
      <c r="C111" s="62" t="str">
        <f>VLOOKUP(A111,Datos!$A$10:$E$1593,3,FALSE)</f>
        <v xml:space="preserve">CINTA DE EMBALAJE MARRON 40 m 48mm      </v>
      </c>
      <c r="D111" s="62">
        <f>VLOOKUP(A111,Datos!$A$10:$E$1593,4,FALSE)</f>
        <v>36</v>
      </c>
      <c r="E111" s="63">
        <f>VLOOKUP(A111,Datos!$A$10:$E$1593,5,FALSE)</f>
        <v>1146.8900000000001</v>
      </c>
      <c r="F111" s="64">
        <f>E111-(E111*DESC)</f>
        <v>1146.8900000000001</v>
      </c>
      <c r="G111" s="61"/>
      <c r="H111" s="61"/>
      <c r="I111" s="139">
        <f t="shared" si="11"/>
        <v>0</v>
      </c>
      <c r="J111" s="145"/>
    </row>
    <row r="112" spans="1:26" ht="54" customHeight="1" x14ac:dyDescent="0.3">
      <c r="A112" s="107">
        <v>14187</v>
      </c>
      <c r="B112" s="60"/>
      <c r="C112" s="69" t="str">
        <f>VLOOKUP(A112,Datos!$A$10:$E$1593,3,FALSE)</f>
        <v xml:space="preserve">MAQUINA PARA EMBALAR CORTE FACIL        </v>
      </c>
      <c r="D112" s="69">
        <f>VLOOKUP(A112,Datos!$A$10:$E$1593,4,FALSE)</f>
        <v>0</v>
      </c>
      <c r="E112" s="70">
        <f>VLOOKUP(A112,Datos!$A$10:$E$1593,5,FALSE)</f>
        <v>2737.59</v>
      </c>
      <c r="F112" s="68">
        <f>E112-(E112*DESC)</f>
        <v>2737.59</v>
      </c>
      <c r="G112" s="60"/>
      <c r="H112" s="60"/>
      <c r="I112" s="94">
        <f t="shared" si="11"/>
        <v>0</v>
      </c>
      <c r="J112" s="145"/>
    </row>
    <row r="113" spans="1:10" ht="19.95" customHeight="1" x14ac:dyDescent="0.3">
      <c r="A113" s="228" t="s">
        <v>116</v>
      </c>
      <c r="B113" s="229"/>
      <c r="C113" s="229"/>
      <c r="D113" s="229"/>
      <c r="E113" s="229"/>
      <c r="F113" s="229"/>
      <c r="G113" s="229"/>
      <c r="H113" s="229"/>
      <c r="I113" s="229"/>
      <c r="J113" s="144"/>
    </row>
    <row r="114" spans="1:10" ht="18" customHeight="1" x14ac:dyDescent="0.3">
      <c r="A114" s="111">
        <v>5055</v>
      </c>
      <c r="B114" s="61" t="s">
        <v>21</v>
      </c>
      <c r="C114" s="62" t="str">
        <f>VLOOKUP(A114,Datos!$A$10:$E$1593,3,FALSE)</f>
        <v xml:space="preserve">CINTA PAPEL ENMASCARAR 40 m 12 mm       </v>
      </c>
      <c r="D114" s="62">
        <f>VLOOKUP(A114,Datos!$A$10:$E$1593,4,FALSE)</f>
        <v>72</v>
      </c>
      <c r="E114" s="63">
        <f>VLOOKUP(A114,Datos!$A$10:$E$1593,5,FALSE)</f>
        <v>1147.8900000000001</v>
      </c>
      <c r="F114" s="64">
        <f>E114-(E114*DESC)</f>
        <v>1147.8900000000001</v>
      </c>
      <c r="G114" s="61"/>
      <c r="H114" s="61"/>
      <c r="I114" s="139">
        <f t="shared" ref="I114:I118" si="12">(F114-F114*H114/100)*G114</f>
        <v>0</v>
      </c>
      <c r="J114" s="143"/>
    </row>
    <row r="115" spans="1:10" ht="18" customHeight="1" x14ac:dyDescent="0.3">
      <c r="A115" s="107">
        <v>5056</v>
      </c>
      <c r="B115" s="60" t="s">
        <v>21</v>
      </c>
      <c r="C115" s="69" t="str">
        <f>VLOOKUP(A115,Datos!$A$10:$E$1593,3,FALSE)</f>
        <v xml:space="preserve">CINTA PAPEL ENMASCARAR 40 m 18 mm       </v>
      </c>
      <c r="D115" s="69">
        <f>VLOOKUP(A115,Datos!$A$10:$E$1593,4,FALSE)</f>
        <v>48</v>
      </c>
      <c r="E115" s="70">
        <f>VLOOKUP(A115,Datos!$A$10:$E$1593,5,FALSE)</f>
        <v>1721.69</v>
      </c>
      <c r="F115" s="68">
        <f>E115-(E115*DESC)</f>
        <v>1721.69</v>
      </c>
      <c r="G115" s="60"/>
      <c r="H115" s="60"/>
      <c r="I115" s="94">
        <f t="shared" si="12"/>
        <v>0</v>
      </c>
      <c r="J115" s="143"/>
    </row>
    <row r="116" spans="1:10" ht="18" customHeight="1" x14ac:dyDescent="0.3">
      <c r="A116" s="111">
        <v>5057</v>
      </c>
      <c r="B116" s="61" t="s">
        <v>21</v>
      </c>
      <c r="C116" s="62" t="str">
        <f>VLOOKUP(A116,Datos!$A$10:$E$1593,3,FALSE)</f>
        <v xml:space="preserve">CINTA PAPEL ENMASCARAR 40 m 24 mm       </v>
      </c>
      <c r="D116" s="62">
        <f>VLOOKUP(A116,Datos!$A$10:$E$1593,4,FALSE)</f>
        <v>36</v>
      </c>
      <c r="E116" s="63">
        <f>VLOOKUP(A116,Datos!$A$10:$E$1593,5,FALSE)</f>
        <v>2295.6799999999998</v>
      </c>
      <c r="F116" s="64">
        <f>E116-(E116*DESC)</f>
        <v>2295.6799999999998</v>
      </c>
      <c r="G116" s="61"/>
      <c r="H116" s="61"/>
      <c r="I116" s="139">
        <f t="shared" si="12"/>
        <v>0</v>
      </c>
      <c r="J116" s="143"/>
    </row>
    <row r="117" spans="1:10" ht="18" customHeight="1" x14ac:dyDescent="0.3">
      <c r="A117" s="107">
        <v>5058</v>
      </c>
      <c r="B117" s="60" t="s">
        <v>21</v>
      </c>
      <c r="C117" s="69" t="str">
        <f>VLOOKUP(A117,Datos!$A$10:$E$1593,3,FALSE)</f>
        <v xml:space="preserve">CINTA PAPEL ENMASCARAR 40 m 36 mm       </v>
      </c>
      <c r="D117" s="69">
        <f>VLOOKUP(A117,Datos!$A$10:$E$1593,4,FALSE)</f>
        <v>24</v>
      </c>
      <c r="E117" s="70">
        <f>VLOOKUP(A117,Datos!$A$10:$E$1593,5,FALSE)</f>
        <v>3443.48</v>
      </c>
      <c r="F117" s="68">
        <f>E117-(E117*DESC)</f>
        <v>3443.48</v>
      </c>
      <c r="G117" s="60"/>
      <c r="H117" s="60"/>
      <c r="I117" s="94">
        <f t="shared" si="12"/>
        <v>0</v>
      </c>
      <c r="J117" s="143"/>
    </row>
    <row r="118" spans="1:10" ht="18" customHeight="1" thickBot="1" x14ac:dyDescent="0.35">
      <c r="A118" s="113">
        <v>5059</v>
      </c>
      <c r="B118" s="103" t="s">
        <v>21</v>
      </c>
      <c r="C118" s="89" t="str">
        <f>VLOOKUP(A118,Datos!$A$10:$E$1593,3,FALSE)</f>
        <v xml:space="preserve">CINTA PAPEL ENMASCARAR 40 m 48 mm       </v>
      </c>
      <c r="D118" s="104">
        <f>VLOOKUP(A118,Datos!$A$10:$E$1593,4,FALSE)</f>
        <v>18</v>
      </c>
      <c r="E118" s="105">
        <f>VLOOKUP(A118,Datos!$A$10:$E$1593,5,FALSE)</f>
        <v>4591.37</v>
      </c>
      <c r="F118" s="121">
        <f>E118-(E118*DESC)</f>
        <v>4591.37</v>
      </c>
      <c r="G118" s="103"/>
      <c r="H118" s="103"/>
      <c r="I118" s="154">
        <f t="shared" si="12"/>
        <v>0</v>
      </c>
      <c r="J118" s="142"/>
    </row>
    <row r="119" spans="1:10" ht="19.95" customHeight="1" thickBot="1" x14ac:dyDescent="0.35">
      <c r="A119" s="230" t="s">
        <v>122</v>
      </c>
      <c r="B119" s="231"/>
      <c r="C119" s="231"/>
      <c r="D119" s="231"/>
      <c r="E119" s="231"/>
      <c r="F119" s="231"/>
      <c r="G119" s="231"/>
      <c r="H119" s="231"/>
      <c r="I119" s="232"/>
      <c r="J119" s="144"/>
    </row>
    <row r="120" spans="1:10" ht="18" customHeight="1" x14ac:dyDescent="0.3">
      <c r="A120" s="110">
        <v>5060</v>
      </c>
      <c r="B120" s="76" t="s">
        <v>21</v>
      </c>
      <c r="C120" s="85" t="str">
        <f>VLOOKUP(A120,Datos!$A$10:$E$1593,3,FALSE)</f>
        <v xml:space="preserve">CINTA PAPEL OBRA AZUL 40 m 18 mm        </v>
      </c>
      <c r="D120" s="85">
        <f>VLOOKUP(A120,Datos!$A$10:$E$1593,4,FALSE)</f>
        <v>48</v>
      </c>
      <c r="E120" s="86">
        <f>VLOOKUP(A120,Datos!$A$10:$E$1593,5,FALSE)</f>
        <v>2488.5500000000002</v>
      </c>
      <c r="F120" s="87">
        <f>E120-(E120*DESC)</f>
        <v>2488.5500000000002</v>
      </c>
      <c r="G120" s="76"/>
      <c r="H120" s="76"/>
      <c r="I120" s="101">
        <f t="shared" ref="I120:I123" si="13">(F120-F120*H120/100)*G120</f>
        <v>0</v>
      </c>
      <c r="J120" s="143"/>
    </row>
    <row r="121" spans="1:10" ht="18" customHeight="1" x14ac:dyDescent="0.3">
      <c r="A121" s="111">
        <v>5061</v>
      </c>
      <c r="B121" s="61" t="s">
        <v>21</v>
      </c>
      <c r="C121" s="62" t="str">
        <f>VLOOKUP(A121,Datos!$A$10:$E$1593,3,FALSE)</f>
        <v xml:space="preserve">CINTA PAPEL OBRA AZUL 40 m 24 mm        </v>
      </c>
      <c r="D121" s="62">
        <f>VLOOKUP(A121,Datos!$A$10:$E$1593,4,FALSE)</f>
        <v>36</v>
      </c>
      <c r="E121" s="63">
        <f>VLOOKUP(A121,Datos!$A$10:$E$1593,5,FALSE)</f>
        <v>3318.14</v>
      </c>
      <c r="F121" s="64">
        <f>E121-(E121*DESC)</f>
        <v>3318.14</v>
      </c>
      <c r="G121" s="61"/>
      <c r="H121" s="61"/>
      <c r="I121" s="139">
        <f t="shared" si="13"/>
        <v>0</v>
      </c>
      <c r="J121" s="143"/>
    </row>
    <row r="122" spans="1:10" ht="18" customHeight="1" x14ac:dyDescent="0.3">
      <c r="A122" s="107">
        <v>5062</v>
      </c>
      <c r="B122" s="60" t="s">
        <v>21</v>
      </c>
      <c r="C122" s="69" t="str">
        <f>VLOOKUP(A122,Datos!$A$10:$E$1593,3,FALSE)</f>
        <v xml:space="preserve">CINTA PAPEL OBRA AZUL 40 m 36 mm        </v>
      </c>
      <c r="D122" s="69">
        <f>VLOOKUP(A122,Datos!$A$10:$E$1593,4,FALSE)</f>
        <v>24</v>
      </c>
      <c r="E122" s="70">
        <f>VLOOKUP(A122,Datos!$A$10:$E$1593,5,FALSE)</f>
        <v>4977.21</v>
      </c>
      <c r="F122" s="68">
        <f>E122-(E122*DESC)</f>
        <v>4977.21</v>
      </c>
      <c r="G122" s="60"/>
      <c r="H122" s="60"/>
      <c r="I122" s="94">
        <f t="shared" si="13"/>
        <v>0</v>
      </c>
      <c r="J122" s="143"/>
    </row>
    <row r="123" spans="1:10" ht="18" customHeight="1" thickBot="1" x14ac:dyDescent="0.35">
      <c r="A123" s="112">
        <v>5063</v>
      </c>
      <c r="B123" s="88" t="s">
        <v>21</v>
      </c>
      <c r="C123" s="89" t="str">
        <f>VLOOKUP(A123,Datos!$A$10:$E$1593,3,FALSE)</f>
        <v xml:space="preserve">CINTA PAPEL OBRA AZUL 40 m 48 mm        </v>
      </c>
      <c r="D123" s="89">
        <f>VLOOKUP(A123,Datos!$A$10:$E$1593,4,FALSE)</f>
        <v>18</v>
      </c>
      <c r="E123" s="90">
        <f>VLOOKUP(A123,Datos!$A$10:$E$1593,5,FALSE)</f>
        <v>6636.28</v>
      </c>
      <c r="F123" s="91">
        <f>E123-(E123*DESC)</f>
        <v>6636.28</v>
      </c>
      <c r="G123" s="88"/>
      <c r="H123" s="88"/>
      <c r="I123" s="149">
        <f t="shared" si="13"/>
        <v>0</v>
      </c>
      <c r="J123" s="142"/>
    </row>
    <row r="124" spans="1:10" ht="19.95" customHeight="1" thickBot="1" x14ac:dyDescent="0.35">
      <c r="A124" s="233" t="s">
        <v>127</v>
      </c>
      <c r="B124" s="201"/>
      <c r="C124" s="201"/>
      <c r="D124" s="201"/>
      <c r="E124" s="201"/>
      <c r="F124" s="201"/>
      <c r="G124" s="201"/>
      <c r="H124" s="201"/>
      <c r="I124" s="201"/>
      <c r="J124" s="144"/>
    </row>
    <row r="125" spans="1:10" ht="18" customHeight="1" x14ac:dyDescent="0.3">
      <c r="A125" s="110">
        <v>5104</v>
      </c>
      <c r="B125" s="76" t="s">
        <v>128</v>
      </c>
      <c r="C125" s="85" t="str">
        <f>VLOOKUP(A125,Datos!$A$10:$E$1593,3,FALSE)</f>
        <v xml:space="preserve">CINTA DUCTAPE NEGRA 9m                  </v>
      </c>
      <c r="D125" s="85">
        <f>VLOOKUP(A125,Datos!$A$10:$E$1593,4,FALSE)</f>
        <v>24</v>
      </c>
      <c r="E125" s="86">
        <f>VLOOKUP(A125,Datos!$A$10:$E$1593,5,FALSE)</f>
        <v>3369.58</v>
      </c>
      <c r="F125" s="87">
        <f>E125-(E125*DESC)</f>
        <v>3369.58</v>
      </c>
      <c r="G125" s="76"/>
      <c r="H125" s="76"/>
      <c r="I125" s="101">
        <f t="shared" ref="I125:I128" si="14">(F125-F125*H125/100)*G125</f>
        <v>0</v>
      </c>
      <c r="J125" s="143"/>
    </row>
    <row r="126" spans="1:10" ht="18" customHeight="1" x14ac:dyDescent="0.3">
      <c r="A126" s="111">
        <v>5105</v>
      </c>
      <c r="B126" s="61" t="s">
        <v>128</v>
      </c>
      <c r="C126" s="62" t="str">
        <f>VLOOKUP(A126,Datos!$A$10:$E$1593,3,FALSE)</f>
        <v xml:space="preserve">CINTA DUCTAPE GRIS 9m                   </v>
      </c>
      <c r="D126" s="62">
        <f>VLOOKUP(A126,Datos!$A$10:$E$1593,4,FALSE)</f>
        <v>24</v>
      </c>
      <c r="E126" s="63">
        <f>VLOOKUP(A126,Datos!$A$10:$E$1593,5,FALSE)</f>
        <v>3369.58</v>
      </c>
      <c r="F126" s="64">
        <f>E126-(E126*DESC)</f>
        <v>3369.58</v>
      </c>
      <c r="G126" s="61"/>
      <c r="H126" s="61"/>
      <c r="I126" s="139">
        <f t="shared" si="14"/>
        <v>0</v>
      </c>
      <c r="J126" s="143"/>
    </row>
    <row r="127" spans="1:10" ht="18" customHeight="1" x14ac:dyDescent="0.3">
      <c r="A127" s="107">
        <v>5106</v>
      </c>
      <c r="B127" s="60" t="s">
        <v>128</v>
      </c>
      <c r="C127" s="69" t="str">
        <f>VLOOKUP(A127,Datos!$A$10:$E$1593,3,FALSE)</f>
        <v xml:space="preserve">CINTA DUCTAPE VERDE 9m                  </v>
      </c>
      <c r="D127" s="69">
        <f>VLOOKUP(A127,Datos!$A$10:$E$1593,4,FALSE)</f>
        <v>24</v>
      </c>
      <c r="E127" s="70">
        <f>VLOOKUP(A127,Datos!$A$10:$E$1593,5,FALSE)</f>
        <v>3369.58</v>
      </c>
      <c r="F127" s="68">
        <f>E127-(E127*DESC)</f>
        <v>3369.58</v>
      </c>
      <c r="G127" s="60"/>
      <c r="H127" s="60"/>
      <c r="I127" s="94">
        <f t="shared" si="14"/>
        <v>0</v>
      </c>
      <c r="J127" s="143"/>
    </row>
    <row r="128" spans="1:10" ht="18" customHeight="1" thickBot="1" x14ac:dyDescent="0.35">
      <c r="A128" s="112">
        <v>5107</v>
      </c>
      <c r="B128" s="88" t="s">
        <v>128</v>
      </c>
      <c r="C128" s="89" t="str">
        <f>VLOOKUP(A128,Datos!$A$10:$E$1593,3,FALSE)</f>
        <v xml:space="preserve">CINTA DUCTAPE BLANCA 9m                 </v>
      </c>
      <c r="D128" s="89">
        <f>VLOOKUP(A128,Datos!$A$10:$E$1593,4,FALSE)</f>
        <v>24</v>
      </c>
      <c r="E128" s="90">
        <f>VLOOKUP(A128,Datos!$A$10:$E$1593,5,FALSE)</f>
        <v>3369.58</v>
      </c>
      <c r="F128" s="91">
        <f>E128-(E128*DESC)</f>
        <v>3369.58</v>
      </c>
      <c r="G128" s="88"/>
      <c r="H128" s="88"/>
      <c r="I128" s="149">
        <f t="shared" si="14"/>
        <v>0</v>
      </c>
      <c r="J128" s="146"/>
    </row>
    <row r="129" spans="1:26" ht="31.95" customHeight="1" thickBot="1" x14ac:dyDescent="0.35">
      <c r="A129" s="204" t="s">
        <v>134</v>
      </c>
      <c r="B129" s="205"/>
      <c r="C129" s="205"/>
      <c r="D129" s="205"/>
      <c r="E129" s="205"/>
      <c r="F129" s="205"/>
      <c r="G129" s="205"/>
      <c r="H129" s="205"/>
      <c r="I129" s="205"/>
      <c r="J129" s="206"/>
    </row>
    <row r="130" spans="1:26" ht="58.95" customHeight="1" x14ac:dyDescent="0.3">
      <c r="A130" s="111">
        <v>18071</v>
      </c>
      <c r="B130" s="61" t="s">
        <v>135</v>
      </c>
      <c r="C130" s="62" t="str">
        <f>VLOOKUP(A130,Datos!$A$10:$E$1593,3,FALSE)</f>
        <v xml:space="preserve">LAPIZ CARPINTERO C18cm BLISTER 12U      </v>
      </c>
      <c r="D130" s="62">
        <f>VLOOKUP(A130,Datos!$A$10:$E$1593,4,FALSE)</f>
        <v>0</v>
      </c>
      <c r="E130" s="63">
        <f>VLOOKUP(A130,Datos!$A$10:$E$1593,5,FALSE)</f>
        <v>3083.26</v>
      </c>
      <c r="F130" s="64">
        <f t="shared" ref="F130:F136" si="15">E130-(E130*DESC)</f>
        <v>3083.26</v>
      </c>
      <c r="G130" s="61"/>
      <c r="H130" s="61"/>
      <c r="I130" s="139">
        <f t="shared" ref="I130:I136" si="16">(F130-F130*H130/100)*G130</f>
        <v>0</v>
      </c>
      <c r="J130" s="145"/>
    </row>
    <row r="131" spans="1:26" ht="61.5" customHeight="1" x14ac:dyDescent="0.3">
      <c r="A131" s="107">
        <v>20000</v>
      </c>
      <c r="B131" s="60" t="s">
        <v>137</v>
      </c>
      <c r="C131" s="69" t="str">
        <f>VLOOKUP(A131,Datos!$A$10:$E$1593,3,FALSE)</f>
        <v xml:space="preserve">BALDE ALBAÑIL PLASTICO REFORZADO        </v>
      </c>
      <c r="D131" s="69">
        <f>VLOOKUP(A131,Datos!$A$10:$E$1593,4,FALSE)</f>
        <v>12</v>
      </c>
      <c r="E131" s="70">
        <f>VLOOKUP(A131,Datos!$A$10:$E$1593,5,FALSE)</f>
        <v>2223</v>
      </c>
      <c r="F131" s="68">
        <f t="shared" si="15"/>
        <v>2223</v>
      </c>
      <c r="G131" s="60"/>
      <c r="H131" s="60"/>
      <c r="I131" s="94">
        <f t="shared" si="16"/>
        <v>0</v>
      </c>
      <c r="J131" s="145"/>
    </row>
    <row r="132" spans="1:26" ht="18" customHeight="1" x14ac:dyDescent="0.3">
      <c r="A132" s="107">
        <v>22023</v>
      </c>
      <c r="B132" s="60" t="s">
        <v>53</v>
      </c>
      <c r="C132" s="60" t="s">
        <v>140</v>
      </c>
      <c r="D132" s="69">
        <f>VLOOKUP(A132,Datos!$A$10:$E$1593,4,FALSE)</f>
        <v>0</v>
      </c>
      <c r="E132" s="70">
        <f>VLOOKUP(A132,Datos!$A$10:$E$1593,5,FALSE)</f>
        <v>6699.37</v>
      </c>
      <c r="F132" s="122">
        <f t="shared" si="15"/>
        <v>6699.37</v>
      </c>
      <c r="G132" s="60"/>
      <c r="H132" s="60"/>
      <c r="I132" s="94">
        <f t="shared" si="16"/>
        <v>0</v>
      </c>
      <c r="J132" s="144"/>
    </row>
    <row r="133" spans="1:26" ht="18" customHeight="1" x14ac:dyDescent="0.3">
      <c r="A133" s="111">
        <v>22024</v>
      </c>
      <c r="B133" s="61" t="s">
        <v>53</v>
      </c>
      <c r="C133" s="61" t="s">
        <v>141</v>
      </c>
      <c r="D133" s="62">
        <f>VLOOKUP(A133,Datos!$A$10:$E$1593,4,FALSE)</f>
        <v>0</v>
      </c>
      <c r="E133" s="63">
        <f>VLOOKUP(A133,Datos!$A$10:$E$1593,5,FALSE)</f>
        <v>9988.43</v>
      </c>
      <c r="F133" s="123">
        <f t="shared" si="15"/>
        <v>9988.43</v>
      </c>
      <c r="G133" s="61"/>
      <c r="H133" s="61"/>
      <c r="I133" s="139">
        <f t="shared" si="16"/>
        <v>0</v>
      </c>
      <c r="J133" s="143"/>
    </row>
    <row r="134" spans="1:26" ht="18" customHeight="1" x14ac:dyDescent="0.3">
      <c r="A134" s="107">
        <v>22025</v>
      </c>
      <c r="B134" s="60" t="s">
        <v>53</v>
      </c>
      <c r="C134" s="60" t="s">
        <v>142</v>
      </c>
      <c r="D134" s="69">
        <f>VLOOKUP(A134,Datos!$A$10:$E$1593,4,FALSE)</f>
        <v>0</v>
      </c>
      <c r="E134" s="70">
        <f>VLOOKUP(A134,Datos!$A$10:$E$1593,5,FALSE)</f>
        <v>10911.85</v>
      </c>
      <c r="F134" s="122">
        <f t="shared" si="15"/>
        <v>10911.85</v>
      </c>
      <c r="G134" s="60"/>
      <c r="H134" s="60"/>
      <c r="I134" s="94">
        <f t="shared" si="16"/>
        <v>0</v>
      </c>
      <c r="J134" s="143"/>
    </row>
    <row r="135" spans="1:26" ht="18" customHeight="1" x14ac:dyDescent="0.3">
      <c r="A135" s="111">
        <v>22026</v>
      </c>
      <c r="B135" s="61" t="s">
        <v>53</v>
      </c>
      <c r="C135" s="61" t="s">
        <v>143</v>
      </c>
      <c r="D135" s="62">
        <f>VLOOKUP(A135,Datos!$A$10:$E$1593,4,FALSE)</f>
        <v>0</v>
      </c>
      <c r="E135" s="63">
        <f>VLOOKUP(A135,Datos!$A$10:$E$1593,5,FALSE)</f>
        <v>11892.67</v>
      </c>
      <c r="F135" s="123">
        <f t="shared" si="15"/>
        <v>11892.67</v>
      </c>
      <c r="G135" s="61"/>
      <c r="H135" s="61"/>
      <c r="I135" s="139">
        <f t="shared" si="16"/>
        <v>0</v>
      </c>
      <c r="J135" s="143"/>
    </row>
    <row r="136" spans="1:26" ht="18" customHeight="1" thickBot="1" x14ac:dyDescent="0.35">
      <c r="A136" s="108">
        <v>22027</v>
      </c>
      <c r="B136" s="72" t="s">
        <v>53</v>
      </c>
      <c r="C136" s="72" t="s">
        <v>144</v>
      </c>
      <c r="D136" s="73">
        <f>VLOOKUP(A136,Datos!$A$10:$E$1593,4,FALSE)</f>
        <v>0</v>
      </c>
      <c r="E136" s="74">
        <f>VLOOKUP(A136,Datos!$A$10:$E$1593,5,FALSE)</f>
        <v>14777.73</v>
      </c>
      <c r="F136" s="124">
        <f t="shared" si="15"/>
        <v>14777.73</v>
      </c>
      <c r="G136" s="72"/>
      <c r="H136" s="72"/>
      <c r="I136" s="100">
        <f t="shared" si="16"/>
        <v>0</v>
      </c>
      <c r="J136" s="146"/>
    </row>
    <row r="137" spans="1:26" ht="31.95" customHeight="1" thickBot="1" x14ac:dyDescent="0.35">
      <c r="A137" s="204" t="s">
        <v>145</v>
      </c>
      <c r="B137" s="205"/>
      <c r="C137" s="205"/>
      <c r="D137" s="205"/>
      <c r="E137" s="205"/>
      <c r="F137" s="205"/>
      <c r="G137" s="205"/>
      <c r="H137" s="205"/>
      <c r="I137" s="205"/>
      <c r="J137" s="206"/>
    </row>
    <row r="138" spans="1:26" ht="18" customHeight="1" x14ac:dyDescent="0.3">
      <c r="A138" s="114">
        <v>25041</v>
      </c>
      <c r="B138" s="77" t="s">
        <v>146</v>
      </c>
      <c r="C138" s="78" t="str">
        <f>VLOOKUP(A138,Datos!$A$10:$E$1593,3,FALSE)</f>
        <v xml:space="preserve">CRUCETAS 1,5mm (300)                    </v>
      </c>
      <c r="D138" s="78">
        <f>VLOOKUP(A138,Datos!$A$10:$E$1593,4,FALSE)</f>
        <v>0</v>
      </c>
      <c r="E138" s="79">
        <f>VLOOKUP(A138,Datos!$A$10:$E$1593,5,FALSE)</f>
        <v>2837.6</v>
      </c>
      <c r="F138" s="125">
        <f t="shared" ref="F138:F153" si="17">E138-(E138*DESC)</f>
        <v>2837.6</v>
      </c>
      <c r="G138" s="77"/>
      <c r="H138" s="77"/>
      <c r="I138" s="155">
        <f t="shared" ref="I138:I153" si="18">(F138-F138*H138/100)*G138</f>
        <v>0</v>
      </c>
      <c r="J138" s="141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8" customHeight="1" x14ac:dyDescent="0.3">
      <c r="A139" s="107">
        <v>25044</v>
      </c>
      <c r="B139" s="60" t="s">
        <v>146</v>
      </c>
      <c r="C139" s="69" t="str">
        <f>VLOOKUP(A139,Datos!$A$10:$E$1593,3,FALSE)</f>
        <v xml:space="preserve">CRUCETAS 4mm (150)                      </v>
      </c>
      <c r="D139" s="69">
        <f>VLOOKUP(A139,Datos!$A$10:$E$1593,4,FALSE)</f>
        <v>0</v>
      </c>
      <c r="E139" s="70">
        <f>VLOOKUP(A139,Datos!$A$10:$E$1593,5,FALSE)</f>
        <v>2947.94</v>
      </c>
      <c r="F139" s="68">
        <f t="shared" si="17"/>
        <v>2947.94</v>
      </c>
      <c r="G139" s="60"/>
      <c r="H139" s="60"/>
      <c r="I139" s="94">
        <f t="shared" si="18"/>
        <v>0</v>
      </c>
      <c r="J139" s="143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8" customHeight="1" x14ac:dyDescent="0.3">
      <c r="A140" s="111">
        <v>25045</v>
      </c>
      <c r="B140" s="61" t="s">
        <v>146</v>
      </c>
      <c r="C140" s="62" t="str">
        <f>VLOOKUP(A140,Datos!$A$10:$E$1593,3,FALSE)</f>
        <v xml:space="preserve">CRUCETAS 5mm (150)                      </v>
      </c>
      <c r="D140" s="62">
        <f>VLOOKUP(A140,Datos!$A$10:$E$1593,4,FALSE)</f>
        <v>0</v>
      </c>
      <c r="E140" s="63">
        <f>VLOOKUP(A140,Datos!$A$10:$E$1593,5,FALSE)</f>
        <v>2947.94</v>
      </c>
      <c r="F140" s="64">
        <f t="shared" si="17"/>
        <v>2947.94</v>
      </c>
      <c r="G140" s="61"/>
      <c r="H140" s="61"/>
      <c r="I140" s="139">
        <f t="shared" si="18"/>
        <v>0</v>
      </c>
      <c r="J140" s="143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8" customHeight="1" x14ac:dyDescent="0.3">
      <c r="A141" s="107">
        <v>2258</v>
      </c>
      <c r="B141" s="60" t="s">
        <v>150</v>
      </c>
      <c r="C141" s="69" t="str">
        <f>VLOOKUP(A141,Datos!$A$10:$E$1593,3,FALSE)</f>
        <v xml:space="preserve">CRUCETAS 1,5mm (250)                    </v>
      </c>
      <c r="D141" s="69">
        <f>VLOOKUP(A141,Datos!$A$10:$E$1593,4,FALSE)</f>
        <v>0</v>
      </c>
      <c r="E141" s="70">
        <f>VLOOKUP(A141,Datos!$A$10:$E$1593,5,FALSE)</f>
        <v>2429.6799999999998</v>
      </c>
      <c r="F141" s="68">
        <f t="shared" si="17"/>
        <v>2429.6799999999998</v>
      </c>
      <c r="G141" s="60"/>
      <c r="H141" s="60"/>
      <c r="I141" s="94">
        <f t="shared" si="18"/>
        <v>0</v>
      </c>
      <c r="J141" s="144"/>
    </row>
    <row r="142" spans="1:26" ht="18" customHeight="1" x14ac:dyDescent="0.3">
      <c r="A142" s="111">
        <v>2259</v>
      </c>
      <c r="B142" s="61" t="s">
        <v>150</v>
      </c>
      <c r="C142" s="62" t="str">
        <f>VLOOKUP(A142,Datos!$A$10:$E$1593,3,FALSE)</f>
        <v xml:space="preserve">CRUCETAS 2mm (250)                      </v>
      </c>
      <c r="D142" s="62">
        <f>VLOOKUP(A142,Datos!$A$10:$E$1593,4,FALSE)</f>
        <v>0</v>
      </c>
      <c r="E142" s="63">
        <f>VLOOKUP(A142,Datos!$A$10:$E$1593,5,FALSE)</f>
        <v>2429.6799999999998</v>
      </c>
      <c r="F142" s="64">
        <f t="shared" si="17"/>
        <v>2429.6799999999998</v>
      </c>
      <c r="G142" s="61"/>
      <c r="H142" s="61"/>
      <c r="I142" s="139">
        <f t="shared" si="18"/>
        <v>0</v>
      </c>
      <c r="J142" s="143"/>
    </row>
    <row r="143" spans="1:26" ht="18" customHeight="1" x14ac:dyDescent="0.3">
      <c r="A143" s="107">
        <v>2260</v>
      </c>
      <c r="B143" s="60" t="s">
        <v>150</v>
      </c>
      <c r="C143" s="69" t="str">
        <f>VLOOKUP(A143,Datos!$A$10:$E$1593,3,FALSE)</f>
        <v xml:space="preserve">CRUCETAS 2,5mm (250)                    </v>
      </c>
      <c r="D143" s="69">
        <f>VLOOKUP(A143,Datos!$A$10:$E$1593,4,FALSE)</f>
        <v>0</v>
      </c>
      <c r="E143" s="70">
        <f>VLOOKUP(A143,Datos!$A$10:$E$1593,5,FALSE)</f>
        <v>3030.19</v>
      </c>
      <c r="F143" s="68">
        <f t="shared" si="17"/>
        <v>3030.19</v>
      </c>
      <c r="G143" s="60"/>
      <c r="H143" s="60"/>
      <c r="I143" s="94">
        <f t="shared" si="18"/>
        <v>0</v>
      </c>
      <c r="J143" s="143"/>
    </row>
    <row r="144" spans="1:26" ht="18" customHeight="1" x14ac:dyDescent="0.3">
      <c r="A144" s="111">
        <v>2261</v>
      </c>
      <c r="B144" s="61" t="s">
        <v>150</v>
      </c>
      <c r="C144" s="62" t="str">
        <f>VLOOKUP(A144,Datos!$A$10:$E$1593,3,FALSE)</f>
        <v xml:space="preserve">CRUCETAS 3mm (200)                      </v>
      </c>
      <c r="D144" s="62">
        <f>VLOOKUP(A144,Datos!$A$10:$E$1593,4,FALSE)</f>
        <v>0</v>
      </c>
      <c r="E144" s="63">
        <f>VLOOKUP(A144,Datos!$A$10:$E$1593,5,FALSE)</f>
        <v>3986.28</v>
      </c>
      <c r="F144" s="64">
        <f t="shared" si="17"/>
        <v>3986.28</v>
      </c>
      <c r="G144" s="61"/>
      <c r="H144" s="61"/>
      <c r="I144" s="139">
        <f t="shared" si="18"/>
        <v>0</v>
      </c>
      <c r="J144" s="143"/>
    </row>
    <row r="145" spans="1:26" ht="18" customHeight="1" x14ac:dyDescent="0.3">
      <c r="A145" s="107">
        <v>2262</v>
      </c>
      <c r="B145" s="60" t="s">
        <v>150</v>
      </c>
      <c r="C145" s="69" t="str">
        <f>VLOOKUP(A145,Datos!$A$10:$E$1593,3,FALSE)</f>
        <v xml:space="preserve">CRUCETAS 4mm (200)                      </v>
      </c>
      <c r="D145" s="69">
        <v>0</v>
      </c>
      <c r="E145" s="70">
        <f>VLOOKUP(A145,Datos!$A$10:$E$1593,5,FALSE)</f>
        <v>4159.47</v>
      </c>
      <c r="F145" s="68">
        <f t="shared" ref="F145" si="19">E145-(E145*DESC)</f>
        <v>4159.47</v>
      </c>
      <c r="G145" s="60"/>
      <c r="H145" s="60"/>
      <c r="I145" s="94">
        <f t="shared" ref="I145" si="20">(F145-F145*H145/100)*G145</f>
        <v>0</v>
      </c>
      <c r="J145" s="142"/>
    </row>
    <row r="146" spans="1:26" ht="18" customHeight="1" x14ac:dyDescent="0.3">
      <c r="A146" s="107">
        <v>2276</v>
      </c>
      <c r="B146" s="60" t="s">
        <v>150</v>
      </c>
      <c r="C146" s="69" t="str">
        <f>VLOOKUP(A146,Datos!$A$10:$E$1593,3,FALSE)</f>
        <v xml:space="preserve">ARCO NIVELADOR (100)                    </v>
      </c>
      <c r="D146" s="69">
        <v>0</v>
      </c>
      <c r="E146" s="70">
        <f>VLOOKUP(A146,Datos!$A$10:$E$1593,5,FALSE)</f>
        <v>6075.74</v>
      </c>
      <c r="F146" s="68">
        <f t="shared" ref="F146:F148" si="21">E146-(E146*DESC)</f>
        <v>6075.74</v>
      </c>
      <c r="G146" s="60"/>
      <c r="H146" s="60"/>
      <c r="I146" s="94">
        <f t="shared" ref="I146:I148" si="22">(F146-F146*H146/100)*G146</f>
        <v>0</v>
      </c>
      <c r="J146" s="144"/>
    </row>
    <row r="147" spans="1:26" ht="18" customHeight="1" x14ac:dyDescent="0.3">
      <c r="A147" s="107">
        <v>2277</v>
      </c>
      <c r="B147" s="60" t="s">
        <v>150</v>
      </c>
      <c r="C147" s="69" t="str">
        <f>VLOOKUP(A147,Datos!$A$10:$E$1593,3,FALSE)</f>
        <v xml:space="preserve">CUÑA NIVELADORA 5-13 (100)              </v>
      </c>
      <c r="D147" s="69">
        <v>0</v>
      </c>
      <c r="E147" s="70">
        <f>VLOOKUP(A147,Datos!$A$10:$E$1593,5,FALSE)</f>
        <v>9062.89</v>
      </c>
      <c r="F147" s="68">
        <f t="shared" si="21"/>
        <v>9062.89</v>
      </c>
      <c r="G147" s="60"/>
      <c r="H147" s="60"/>
      <c r="I147" s="94">
        <f t="shared" si="22"/>
        <v>0</v>
      </c>
      <c r="J147" s="143"/>
    </row>
    <row r="148" spans="1:26" ht="40.200000000000003" customHeight="1" x14ac:dyDescent="0.3">
      <c r="A148" s="107">
        <v>2278</v>
      </c>
      <c r="B148" s="60" t="s">
        <v>150</v>
      </c>
      <c r="C148" s="69" t="str">
        <f>VLOOKUP(A148,Datos!$A$10:$E$1593,3,FALSE)</f>
        <v xml:space="preserve">CUÑA NIVELADORA 0,5-5  (200)            </v>
      </c>
      <c r="D148" s="69">
        <v>0</v>
      </c>
      <c r="E148" s="70">
        <f>VLOOKUP(A148,Datos!$A$10:$E$1593,5,FALSE)</f>
        <v>3190.05</v>
      </c>
      <c r="F148" s="68">
        <f t="shared" si="21"/>
        <v>3190.05</v>
      </c>
      <c r="G148" s="60"/>
      <c r="H148" s="60"/>
      <c r="I148" s="94">
        <f t="shared" si="22"/>
        <v>0</v>
      </c>
      <c r="J148" s="142"/>
    </row>
    <row r="149" spans="1:26" ht="62.4" customHeight="1" x14ac:dyDescent="0.3">
      <c r="A149" s="111">
        <v>25036</v>
      </c>
      <c r="B149" s="61" t="s">
        <v>146</v>
      </c>
      <c r="C149" s="62" t="str">
        <f>VLOOKUP(A149,Datos!$A$10:$E$1593,3,FALSE)</f>
        <v xml:space="preserve">CUÑAS (150u)                            </v>
      </c>
      <c r="D149" s="62">
        <f>VLOOKUP(A149,Datos!$A$10:$E$1593,4,FALSE)</f>
        <v>0</v>
      </c>
      <c r="E149" s="63">
        <f>VLOOKUP(A149,Datos!$A$10:$E$1593,5,FALSE)</f>
        <v>12378.22</v>
      </c>
      <c r="F149" s="64">
        <f t="shared" si="17"/>
        <v>12378.22</v>
      </c>
      <c r="G149" s="61"/>
      <c r="H149" s="61"/>
      <c r="I149" s="139">
        <f t="shared" si="18"/>
        <v>0</v>
      </c>
      <c r="J149" s="143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54.75" customHeight="1" x14ac:dyDescent="0.3">
      <c r="A150" s="107">
        <v>25039</v>
      </c>
      <c r="B150" s="60" t="s">
        <v>146</v>
      </c>
      <c r="C150" s="60" t="s">
        <v>157</v>
      </c>
      <c r="D150" s="69">
        <f>VLOOKUP(A150,Datos!$A$10:$E$1593,4,FALSE)</f>
        <v>0</v>
      </c>
      <c r="E150" s="70">
        <f>VLOOKUP(A150,Datos!$A$10:$E$1593,5,FALSE)</f>
        <v>34229.15</v>
      </c>
      <c r="F150" s="122">
        <f t="shared" si="17"/>
        <v>34229.15</v>
      </c>
      <c r="G150" s="60"/>
      <c r="H150" s="60"/>
      <c r="I150" s="94">
        <f t="shared" si="18"/>
        <v>0</v>
      </c>
      <c r="J150" s="145"/>
    </row>
    <row r="151" spans="1:26" ht="43.5" customHeight="1" x14ac:dyDescent="0.3">
      <c r="A151" s="111">
        <v>28001</v>
      </c>
      <c r="B151" s="61" t="s">
        <v>158</v>
      </c>
      <c r="C151" s="62" t="str">
        <f>VLOOKUP(A151,Datos!$A$10:$E$1593,3,FALSE)</f>
        <v xml:space="preserve">ARCO NEGRO (150 U)                      </v>
      </c>
      <c r="D151" s="62">
        <f>VLOOKUP(A151,Datos!$A$10:$E$1593,4,FALSE)</f>
        <v>10</v>
      </c>
      <c r="E151" s="63">
        <f>VLOOKUP(A151,Datos!$A$10:$E$1593,5,FALSE)</f>
        <v>4192</v>
      </c>
      <c r="F151" s="64">
        <f t="shared" si="17"/>
        <v>4192</v>
      </c>
      <c r="G151" s="61"/>
      <c r="H151" s="61"/>
      <c r="I151" s="139">
        <f t="shared" si="18"/>
        <v>0</v>
      </c>
      <c r="J151" s="143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35.25" customHeight="1" x14ac:dyDescent="0.3">
      <c r="A152" s="107">
        <v>28002</v>
      </c>
      <c r="B152" s="60" t="s">
        <v>158</v>
      </c>
      <c r="C152" s="69" t="str">
        <f>VLOOKUP(A152,Datos!$A$10:$E$1593,3,FALSE)</f>
        <v xml:space="preserve">CUÑA (150 U)                            </v>
      </c>
      <c r="D152" s="69">
        <f>VLOOKUP(A152,Datos!$A$10:$E$1593,4,FALSE)</f>
        <v>10</v>
      </c>
      <c r="E152" s="70">
        <f>VLOOKUP(A152,Datos!$A$10:$E$1593,5,FALSE)</f>
        <v>4400</v>
      </c>
      <c r="F152" s="68">
        <f t="shared" si="17"/>
        <v>4400</v>
      </c>
      <c r="G152" s="60"/>
      <c r="H152" s="60"/>
      <c r="I152" s="94">
        <f t="shared" si="18"/>
        <v>0</v>
      </c>
      <c r="J152" s="145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51" customHeight="1" thickBot="1" x14ac:dyDescent="0.35">
      <c r="A153" s="112">
        <v>28003</v>
      </c>
      <c r="B153" s="88" t="s">
        <v>158</v>
      </c>
      <c r="C153" s="89" t="str">
        <f>VLOOKUP(A153,Datos!$A$10:$E$1593,3,FALSE)</f>
        <v xml:space="preserve">PINZA NIVELADORA                        </v>
      </c>
      <c r="D153" s="89">
        <f>VLOOKUP(A153,Datos!$A$10:$E$1593,4,FALSE)</f>
        <v>0</v>
      </c>
      <c r="E153" s="90">
        <f>VLOOKUP(A153,Datos!$A$10:$E$1593,5,FALSE)</f>
        <v>11790</v>
      </c>
      <c r="F153" s="91">
        <f t="shared" si="17"/>
        <v>11790</v>
      </c>
      <c r="G153" s="88"/>
      <c r="H153" s="88"/>
      <c r="I153" s="149">
        <f t="shared" si="18"/>
        <v>0</v>
      </c>
      <c r="J153" s="146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31.95" customHeight="1" thickBot="1" x14ac:dyDescent="0.35">
      <c r="A154" s="204" t="s">
        <v>159</v>
      </c>
      <c r="B154" s="205"/>
      <c r="C154" s="205"/>
      <c r="D154" s="205"/>
      <c r="E154" s="205"/>
      <c r="F154" s="205"/>
      <c r="G154" s="205"/>
      <c r="H154" s="205"/>
      <c r="I154" s="205"/>
      <c r="J154" s="206"/>
    </row>
    <row r="155" spans="1:26" ht="18" customHeight="1" x14ac:dyDescent="0.3">
      <c r="A155" s="110">
        <v>3800</v>
      </c>
      <c r="B155" s="76" t="s">
        <v>101</v>
      </c>
      <c r="C155" s="85" t="str">
        <f>VLOOKUP(A155,Datos!$A$10:$E$1593,3,FALSE)</f>
        <v xml:space="preserve">CINCEL C/HIERRO SDS 14*250 CORTE 20,5   </v>
      </c>
      <c r="D155" s="85">
        <f>VLOOKUP(A155,Datos!$A$10:$E$1593,4,FALSE)</f>
        <v>6</v>
      </c>
      <c r="E155" s="86">
        <f>VLOOKUP(A155,Datos!$A$10:$E$1593,5,FALSE)</f>
        <v>11392.42</v>
      </c>
      <c r="F155" s="87">
        <f>E155-(E155*DESC)</f>
        <v>11392.42</v>
      </c>
      <c r="G155" s="76"/>
      <c r="H155" s="76"/>
      <c r="I155" s="101">
        <f t="shared" ref="I155:I159" si="23">(F155-F155*H155/100)*G155</f>
        <v>0</v>
      </c>
      <c r="J155" s="141"/>
    </row>
    <row r="156" spans="1:26" ht="18" customHeight="1" x14ac:dyDescent="0.3">
      <c r="A156" s="111">
        <v>3801</v>
      </c>
      <c r="B156" s="61" t="s">
        <v>101</v>
      </c>
      <c r="C156" s="62" t="str">
        <f>VLOOKUP(A156,Datos!$A$10:$E$1593,3,FALSE)</f>
        <v xml:space="preserve">CINCEL C/HIERRO SDS 14*250 CORTE 40     </v>
      </c>
      <c r="D156" s="62">
        <f>VLOOKUP(A156,Datos!$A$10:$E$1593,4,FALSE)</f>
        <v>6</v>
      </c>
      <c r="E156" s="63">
        <f>VLOOKUP(A156,Datos!$A$10:$E$1593,5,FALSE)</f>
        <v>12037.81</v>
      </c>
      <c r="F156" s="64">
        <f>E156-(E156*DESC)</f>
        <v>12037.81</v>
      </c>
      <c r="G156" s="61"/>
      <c r="H156" s="61"/>
      <c r="I156" s="139">
        <f t="shared" si="23"/>
        <v>0</v>
      </c>
      <c r="J156" s="143"/>
    </row>
    <row r="157" spans="1:26" ht="18" customHeight="1" x14ac:dyDescent="0.3">
      <c r="A157" s="107">
        <v>3802</v>
      </c>
      <c r="B157" s="60" t="s">
        <v>101</v>
      </c>
      <c r="C157" s="69" t="str">
        <f>VLOOKUP(A157,Datos!$A$10:$E$1593,3,FALSE)</f>
        <v xml:space="preserve">CINCEL PUNTA SDS PLUS 14*250            </v>
      </c>
      <c r="D157" s="69">
        <f>VLOOKUP(A157,Datos!$A$10:$E$1593,4,FALSE)</f>
        <v>6</v>
      </c>
      <c r="E157" s="70">
        <f>VLOOKUP(A157,Datos!$A$10:$E$1593,5,FALSE)</f>
        <v>8885.56</v>
      </c>
      <c r="F157" s="68">
        <f>E157-(E157*DESC)</f>
        <v>8885.56</v>
      </c>
      <c r="G157" s="60"/>
      <c r="H157" s="60"/>
      <c r="I157" s="94">
        <f t="shared" si="23"/>
        <v>0</v>
      </c>
      <c r="J157" s="142"/>
    </row>
    <row r="158" spans="1:26" ht="18" customHeight="1" x14ac:dyDescent="0.3">
      <c r="A158" s="111">
        <v>6050</v>
      </c>
      <c r="B158" s="61" t="s">
        <v>163</v>
      </c>
      <c r="C158" s="62" t="str">
        <f>VLOOKUP(A158,Datos!$A$10:$E$1593,3,FALSE)</f>
        <v xml:space="preserve">Cortafrío redondo de 3/4 30cm           </v>
      </c>
      <c r="D158" s="62">
        <f>VLOOKUP(A158,Datos!$A$10:$E$1593,4,FALSE)</f>
        <v>12</v>
      </c>
      <c r="E158" s="63">
        <f>VLOOKUP(A158,Datos!$A$10:$E$1593,5,FALSE)</f>
        <v>6867.51</v>
      </c>
      <c r="F158" s="64">
        <f>E158-(E158*DESC)</f>
        <v>6867.51</v>
      </c>
      <c r="G158" s="61"/>
      <c r="H158" s="61"/>
      <c r="I158" s="139">
        <f t="shared" si="23"/>
        <v>0</v>
      </c>
      <c r="J158" s="143"/>
    </row>
    <row r="159" spans="1:26" ht="19.2" customHeight="1" thickBot="1" x14ac:dyDescent="0.35">
      <c r="A159" s="108">
        <v>6052</v>
      </c>
      <c r="B159" s="72" t="s">
        <v>163</v>
      </c>
      <c r="C159" s="73" t="str">
        <f>VLOOKUP(A159,Datos!$A$10:$E$1593,3,FALSE)</f>
        <v xml:space="preserve">Punta redonda de 3/4 30cm               </v>
      </c>
      <c r="D159" s="73">
        <f>VLOOKUP(A159,Datos!$A$10:$E$1593,4,FALSE)</f>
        <v>12</v>
      </c>
      <c r="E159" s="74">
        <f>VLOOKUP(A159,Datos!$A$10:$E$1593,5,FALSE)</f>
        <v>6867.51</v>
      </c>
      <c r="F159" s="75">
        <f>E159-(E159*DESC)</f>
        <v>6867.51</v>
      </c>
      <c r="G159" s="72"/>
      <c r="H159" s="72"/>
      <c r="I159" s="100">
        <f t="shared" si="23"/>
        <v>0</v>
      </c>
      <c r="J159" s="146"/>
    </row>
    <row r="160" spans="1:26" ht="31.95" customHeight="1" thickBot="1" x14ac:dyDescent="0.35">
      <c r="A160" s="204" t="s">
        <v>166</v>
      </c>
      <c r="B160" s="205"/>
      <c r="C160" s="205"/>
      <c r="D160" s="205"/>
      <c r="E160" s="205"/>
      <c r="F160" s="205"/>
      <c r="G160" s="205"/>
      <c r="H160" s="205"/>
      <c r="I160" s="205"/>
      <c r="J160" s="206"/>
    </row>
    <row r="161" spans="1:26" ht="18" customHeight="1" x14ac:dyDescent="0.3">
      <c r="A161" s="114">
        <v>14005</v>
      </c>
      <c r="B161" s="77">
        <v>1560</v>
      </c>
      <c r="C161" s="77" t="s">
        <v>167</v>
      </c>
      <c r="D161" s="78">
        <f>VLOOKUP(A161,Datos!$A$10:$E$1593,4,FALSE)</f>
        <v>0</v>
      </c>
      <c r="E161" s="79">
        <f>VLOOKUP(A161,Datos!$A$10:$E$1593,5,FALSE)</f>
        <v>2240.17</v>
      </c>
      <c r="F161" s="126">
        <f t="shared" ref="F161:F168" si="24">E161-(E161*DESC)</f>
        <v>2240.17</v>
      </c>
      <c r="G161" s="77"/>
      <c r="H161" s="77"/>
      <c r="I161" s="155">
        <f t="shared" ref="I161:I168" si="25">(F161-F161*H161/100)*G161</f>
        <v>0</v>
      </c>
      <c r="J161" s="141"/>
    </row>
    <row r="162" spans="1:26" ht="49.5" customHeight="1" x14ac:dyDescent="0.3">
      <c r="A162" s="107">
        <v>14029</v>
      </c>
      <c r="B162" s="60">
        <v>7436</v>
      </c>
      <c r="C162" s="60" t="s">
        <v>168</v>
      </c>
      <c r="D162" s="69">
        <f>VLOOKUP(A162,Datos!$A$10:$E$1593,4,FALSE)</f>
        <v>0</v>
      </c>
      <c r="E162" s="70">
        <f>VLOOKUP(A162,Datos!$A$10:$E$1593,5,FALSE)</f>
        <v>1943.49</v>
      </c>
      <c r="F162" s="122">
        <f t="shared" si="24"/>
        <v>1943.49</v>
      </c>
      <c r="G162" s="60"/>
      <c r="H162" s="60"/>
      <c r="I162" s="94">
        <f t="shared" si="25"/>
        <v>0</v>
      </c>
      <c r="J162" s="143"/>
    </row>
    <row r="163" spans="1:26" ht="38.4" customHeight="1" x14ac:dyDescent="0.3">
      <c r="A163" s="111">
        <v>18006</v>
      </c>
      <c r="B163" s="61" t="s">
        <v>169</v>
      </c>
      <c r="C163" s="62" t="str">
        <f>VLOOKUP(A163,Datos!$A$10:$E$1593,3,FALSE)</f>
        <v xml:space="preserve">CUCHARA ALBAÑIL 7"                      </v>
      </c>
      <c r="D163" s="62">
        <f>VLOOKUP(A163,Datos!$A$10:$E$1593,4,FALSE)</f>
        <v>12</v>
      </c>
      <c r="E163" s="63">
        <f>VLOOKUP(A163,Datos!$A$10:$E$1593,5,FALSE)</f>
        <v>2912.18</v>
      </c>
      <c r="F163" s="64">
        <f t="shared" si="24"/>
        <v>2912.18</v>
      </c>
      <c r="G163" s="61"/>
      <c r="H163" s="61"/>
      <c r="I163" s="139">
        <f t="shared" si="25"/>
        <v>0</v>
      </c>
      <c r="J163" s="145"/>
    </row>
    <row r="164" spans="1:26" ht="33.75" customHeight="1" x14ac:dyDescent="0.3">
      <c r="A164" s="107">
        <v>6031</v>
      </c>
      <c r="B164" s="60" t="s">
        <v>171</v>
      </c>
      <c r="C164" s="69" t="str">
        <f>VLOOKUP(A164,Datos!$A$10:$E$1593,3,FALSE)</f>
        <v xml:space="preserve">Cuchara albañil soldada N°7 c/plastico  </v>
      </c>
      <c r="D164" s="69">
        <f>VLOOKUP(A164,Datos!$A$10:$E$1593,4,FALSE)</f>
        <v>12</v>
      </c>
      <c r="E164" s="70">
        <f>VLOOKUP(A164,Datos!$A$10:$E$1593,5,FALSE)</f>
        <v>8314.4599999999991</v>
      </c>
      <c r="F164" s="68">
        <f t="shared" si="24"/>
        <v>8314.4599999999991</v>
      </c>
      <c r="G164" s="60"/>
      <c r="H164" s="60"/>
      <c r="I164" s="94">
        <f t="shared" si="25"/>
        <v>0</v>
      </c>
      <c r="J164" s="143"/>
    </row>
    <row r="165" spans="1:26" ht="18" customHeight="1" x14ac:dyDescent="0.3">
      <c r="A165" s="111">
        <v>6032</v>
      </c>
      <c r="B165" s="61" t="s">
        <v>171</v>
      </c>
      <c r="C165" s="62" t="str">
        <f>VLOOKUP(A165,Datos!$A$10:$E$1593,3,FALSE)</f>
        <v xml:space="preserve">Cuchara albañil soldada N°8 c/plastico  </v>
      </c>
      <c r="D165" s="62">
        <f>VLOOKUP(A165,Datos!$A$10:$E$1593,4,FALSE)</f>
        <v>12</v>
      </c>
      <c r="E165" s="63">
        <f>VLOOKUP(A165,Datos!$A$10:$E$1593,5,FALSE)</f>
        <v>8825.57</v>
      </c>
      <c r="F165" s="64">
        <f t="shared" si="24"/>
        <v>8825.57</v>
      </c>
      <c r="G165" s="61"/>
      <c r="H165" s="61"/>
      <c r="I165" s="139">
        <f t="shared" si="25"/>
        <v>0</v>
      </c>
      <c r="J165" s="143"/>
    </row>
    <row r="166" spans="1:26" ht="18" customHeight="1" x14ac:dyDescent="0.3">
      <c r="A166" s="107">
        <v>6055</v>
      </c>
      <c r="B166" s="60" t="s">
        <v>163</v>
      </c>
      <c r="C166" s="69" t="str">
        <f>VLOOKUP(A166,Datos!$A$10:$E$1593,3,FALSE)</f>
        <v xml:space="preserve">Cuchara p/albañil soldada N°7 C/MADERA  </v>
      </c>
      <c r="D166" s="69">
        <f>VLOOKUP(A166,Datos!$A$10:$E$1593,4,FALSE)</f>
        <v>24</v>
      </c>
      <c r="E166" s="70">
        <f>VLOOKUP(A166,Datos!$A$10:$E$1593,5,FALSE)</f>
        <v>8457.86</v>
      </c>
      <c r="F166" s="68">
        <f t="shared" si="24"/>
        <v>8457.86</v>
      </c>
      <c r="G166" s="60"/>
      <c r="H166" s="60"/>
      <c r="I166" s="94">
        <f t="shared" si="25"/>
        <v>0</v>
      </c>
      <c r="J166" s="144"/>
    </row>
    <row r="167" spans="1:26" ht="44.25" customHeight="1" x14ac:dyDescent="0.3">
      <c r="A167" s="111">
        <v>6056</v>
      </c>
      <c r="B167" s="61" t="s">
        <v>163</v>
      </c>
      <c r="C167" s="62" t="str">
        <f>VLOOKUP(A167,Datos!$A$10:$E$1593,3,FALSE)</f>
        <v xml:space="preserve">Cuchara p/albañil soldada N°8 C/MADERA  </v>
      </c>
      <c r="D167" s="62">
        <f>VLOOKUP(A167,Datos!$A$10:$E$1593,4,FALSE)</f>
        <v>24</v>
      </c>
      <c r="E167" s="63">
        <f>VLOOKUP(A167,Datos!$A$10:$E$1593,5,FALSE)</f>
        <v>9718.31</v>
      </c>
      <c r="F167" s="64">
        <f t="shared" si="24"/>
        <v>9718.31</v>
      </c>
      <c r="G167" s="61"/>
      <c r="H167" s="61"/>
      <c r="I167" s="139">
        <f t="shared" si="25"/>
        <v>0</v>
      </c>
      <c r="J167" s="142"/>
    </row>
    <row r="168" spans="1:26" ht="45.75" customHeight="1" thickBot="1" x14ac:dyDescent="0.35">
      <c r="A168" s="108">
        <v>6071</v>
      </c>
      <c r="B168" s="72" t="s">
        <v>163</v>
      </c>
      <c r="C168" s="73" t="str">
        <f>VLOOKUP(A168,Datos!$A$10:$E$1593,3,FALSE)</f>
        <v xml:space="preserve">CUCHARIN SOLDADO N°5 1/2 C/MADERA       </v>
      </c>
      <c r="D168" s="73">
        <f>VLOOKUP(A168,Datos!$A$10:$E$1593,4,FALSE)</f>
        <v>24</v>
      </c>
      <c r="E168" s="74">
        <f>VLOOKUP(A168,Datos!$A$10:$E$1593,5,FALSE)</f>
        <v>7417.43</v>
      </c>
      <c r="F168" s="75">
        <f t="shared" si="24"/>
        <v>7417.43</v>
      </c>
      <c r="G168" s="72"/>
      <c r="H168" s="72"/>
      <c r="I168" s="100">
        <f t="shared" si="25"/>
        <v>0</v>
      </c>
      <c r="J168" s="146"/>
    </row>
    <row r="169" spans="1:26" ht="31.95" customHeight="1" thickBot="1" x14ac:dyDescent="0.35">
      <c r="A169" s="204" t="s">
        <v>177</v>
      </c>
      <c r="B169" s="205"/>
      <c r="C169" s="205"/>
      <c r="D169" s="205"/>
      <c r="E169" s="205"/>
      <c r="F169" s="205"/>
      <c r="G169" s="205"/>
      <c r="H169" s="205"/>
      <c r="I169" s="205"/>
      <c r="J169" s="206"/>
    </row>
    <row r="170" spans="1:26" ht="36.75" customHeight="1" x14ac:dyDescent="0.3">
      <c r="A170" s="114">
        <v>14000</v>
      </c>
      <c r="B170" s="77">
        <v>12184</v>
      </c>
      <c r="C170" s="78" t="str">
        <f>VLOOKUP(A170,Datos!$A$10:$E$1593,3,FALSE)</f>
        <v xml:space="preserve">CHOCLA TRAZADOR SIN TIZA   ECONOMICO    </v>
      </c>
      <c r="D170" s="78">
        <f>VLOOKUP(A170,Datos!$A$10:$E$1593,4,FALSE)</f>
        <v>0</v>
      </c>
      <c r="E170" s="79">
        <f>VLOOKUP(A170,Datos!$A$10:$E$1593,5,FALSE)</f>
        <v>2469.34</v>
      </c>
      <c r="F170" s="125">
        <f t="shared" ref="F170:F180" si="26">E170-(E170*DESC)</f>
        <v>2469.34</v>
      </c>
      <c r="G170" s="77"/>
      <c r="H170" s="77"/>
      <c r="I170" s="155">
        <f t="shared" ref="I170:I180" si="27">(F170-F170*H170/100)*G170</f>
        <v>0</v>
      </c>
      <c r="J170" s="141"/>
    </row>
    <row r="171" spans="1:26" ht="18" customHeight="1" x14ac:dyDescent="0.3">
      <c r="A171" s="107">
        <v>14032</v>
      </c>
      <c r="B171" s="60">
        <v>11661</v>
      </c>
      <c r="C171" s="69" t="str">
        <f>VLOOKUP(A171,Datos!$A$10:$E$1593,3,FALSE)</f>
        <v xml:space="preserve">CINTA METRICA CON FRENO DOBLE 3m        </v>
      </c>
      <c r="D171" s="69">
        <f>VLOOKUP(A171,Datos!$A$10:$E$1593,4,FALSE)</f>
        <v>12</v>
      </c>
      <c r="E171" s="70">
        <f>VLOOKUP(A171,Datos!$A$10:$E$1593,5,FALSE)</f>
        <v>2218.85</v>
      </c>
      <c r="F171" s="68">
        <f t="shared" si="26"/>
        <v>2218.85</v>
      </c>
      <c r="G171" s="60"/>
      <c r="H171" s="60"/>
      <c r="I171" s="94">
        <f t="shared" si="27"/>
        <v>0</v>
      </c>
      <c r="J171" s="144"/>
    </row>
    <row r="172" spans="1:26" ht="18" customHeight="1" x14ac:dyDescent="0.3">
      <c r="A172" s="111">
        <v>14033</v>
      </c>
      <c r="B172" s="61">
        <v>11662</v>
      </c>
      <c r="C172" s="62" t="str">
        <f>VLOOKUP(A172,Datos!$A$10:$E$1593,3,FALSE)</f>
        <v xml:space="preserve">CINTA METRICA CON FRENO DOBLE 5m        </v>
      </c>
      <c r="D172" s="62">
        <f>VLOOKUP(A172,Datos!$A$10:$E$1593,4,FALSE)</f>
        <v>12</v>
      </c>
      <c r="E172" s="63">
        <f>VLOOKUP(A172,Datos!$A$10:$E$1593,5,FALSE)</f>
        <v>2904.58</v>
      </c>
      <c r="F172" s="64">
        <f t="shared" si="26"/>
        <v>2904.58</v>
      </c>
      <c r="G172" s="61"/>
      <c r="H172" s="61"/>
      <c r="I172" s="139">
        <f t="shared" si="27"/>
        <v>0</v>
      </c>
      <c r="J172" s="143"/>
    </row>
    <row r="173" spans="1:26" ht="24" customHeight="1" x14ac:dyDescent="0.3">
      <c r="A173" s="107">
        <v>14129</v>
      </c>
      <c r="B173" s="60"/>
      <c r="C173" s="69" t="str">
        <f>VLOOKUP(A173,Datos!$A$10:$E$1593,3,FALSE)</f>
        <v xml:space="preserve">CINTA METRICA  CON FRENO 10 m           </v>
      </c>
      <c r="D173" s="69">
        <v>0</v>
      </c>
      <c r="E173" s="70">
        <f>VLOOKUP(A173,Datos!$A$10:$E$1593,5,FALSE)</f>
        <v>6660.1</v>
      </c>
      <c r="F173" s="68">
        <f t="shared" si="26"/>
        <v>6660.1</v>
      </c>
      <c r="G173" s="60"/>
      <c r="H173" s="60"/>
      <c r="I173" s="94">
        <f t="shared" si="27"/>
        <v>0</v>
      </c>
      <c r="J173" s="142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49.2" customHeight="1" x14ac:dyDescent="0.3">
      <c r="A174" s="111">
        <v>14189</v>
      </c>
      <c r="B174" s="61">
        <v>11663</v>
      </c>
      <c r="C174" s="62" t="str">
        <f>VLOOKUP(A174,Datos!$A$10:$E$1593,3,FALSE)</f>
        <v xml:space="preserve">METRO DE MADERA 2mts                    </v>
      </c>
      <c r="D174" s="62">
        <v>0</v>
      </c>
      <c r="E174" s="63">
        <f>VLOOKUP(A174,Datos!$A$10:$E$1593,5,FALSE)</f>
        <v>6266.41</v>
      </c>
      <c r="F174" s="64">
        <f t="shared" ref="F174" si="28">E174-(E174*DESC)</f>
        <v>6266.41</v>
      </c>
      <c r="G174" s="61"/>
      <c r="H174" s="61"/>
      <c r="I174" s="139">
        <f t="shared" ref="I174" si="29">(F174-F174*H174/100)*G174</f>
        <v>0</v>
      </c>
      <c r="J174" s="143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66" customHeight="1" x14ac:dyDescent="0.3">
      <c r="A175" s="107">
        <v>25003</v>
      </c>
      <c r="B175" s="60" t="s">
        <v>137</v>
      </c>
      <c r="C175" s="69" t="str">
        <f>VLOOKUP(A175,Datos!$A$10:$E$1593,3,FALSE)</f>
        <v xml:space="preserve">PLOMADA DE ALBAÑIL 300 Grs              </v>
      </c>
      <c r="D175" s="69">
        <f>VLOOKUP(A175,Datos!$A$10:$E$1593,4,FALSE)</f>
        <v>0</v>
      </c>
      <c r="E175" s="70">
        <f>VLOOKUP(A175,Datos!$A$10:$E$1593,5,FALSE)</f>
        <v>4377.75</v>
      </c>
      <c r="F175" s="68">
        <f t="shared" si="26"/>
        <v>4377.75</v>
      </c>
      <c r="G175" s="60"/>
      <c r="H175" s="60"/>
      <c r="I175" s="94">
        <f t="shared" si="27"/>
        <v>0</v>
      </c>
      <c r="J175" s="145"/>
    </row>
    <row r="176" spans="1:26" ht="54.75" customHeight="1" x14ac:dyDescent="0.3">
      <c r="A176" s="111">
        <v>25076</v>
      </c>
      <c r="B176" s="61" t="s">
        <v>137</v>
      </c>
      <c r="C176" s="62" t="str">
        <f>VLOOKUP(A176,Datos!$A$10:$E$1593,3,FALSE)</f>
        <v>MONOFILAMENTO  COLOR ALBAÑIL 0,8X100 (6u</v>
      </c>
      <c r="D176" s="62">
        <f>VLOOKUP(A176,Datos!$A$10:$E$1593,4,FALSE)</f>
        <v>0</v>
      </c>
      <c r="E176" s="63">
        <f>VLOOKUP(A176,Datos!$A$10:$E$1593,5,FALSE)</f>
        <v>24258.68</v>
      </c>
      <c r="F176" s="64">
        <f t="shared" si="26"/>
        <v>24258.68</v>
      </c>
      <c r="G176" s="61"/>
      <c r="H176" s="61"/>
      <c r="I176" s="139">
        <f t="shared" si="27"/>
        <v>0</v>
      </c>
      <c r="J176" s="143"/>
    </row>
    <row r="177" spans="1:26" ht="52.5" customHeight="1" x14ac:dyDescent="0.3">
      <c r="A177" s="107">
        <v>14143</v>
      </c>
      <c r="B177" s="60">
        <v>636</v>
      </c>
      <c r="C177" s="69" t="str">
        <f>VLOOKUP(A177,Datos!$A$10:$E$1593,3,FALSE)</f>
        <v xml:space="preserve">ESCUADRA COMBINADA CORREDIZA 30cm       </v>
      </c>
      <c r="D177" s="69">
        <f>VLOOKUP(A177,Datos!$A$10:$E$1593,4,FALSE)</f>
        <v>0</v>
      </c>
      <c r="E177" s="70">
        <f>VLOOKUP(A177,Datos!$A$10:$E$1593,5,FALSE)</f>
        <v>8077.75</v>
      </c>
      <c r="F177" s="68">
        <f t="shared" si="26"/>
        <v>8077.75</v>
      </c>
      <c r="G177" s="60"/>
      <c r="H177" s="60"/>
      <c r="I177" s="94">
        <f t="shared" si="27"/>
        <v>0</v>
      </c>
      <c r="J177" s="145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42.75" customHeight="1" x14ac:dyDescent="0.3">
      <c r="A178" s="107">
        <v>6061</v>
      </c>
      <c r="B178" s="60" t="s">
        <v>171</v>
      </c>
      <c r="C178" s="69" t="str">
        <f>VLOOKUP(A178,Datos!$A$10:$E$1593,3,FALSE)</f>
        <v xml:space="preserve">ESCUADRA LISA 30cm CABO PLASTICO        </v>
      </c>
      <c r="D178" s="69">
        <f>VLOOKUP(A178,Datos!$A$10:$E$1593,4,FALSE)</f>
        <v>6</v>
      </c>
      <c r="E178" s="70">
        <f>VLOOKUP(A178,Datos!$A$10:$E$1593,5,FALSE)</f>
        <v>7063.38</v>
      </c>
      <c r="F178" s="68">
        <f t="shared" si="26"/>
        <v>7063.38</v>
      </c>
      <c r="G178" s="60"/>
      <c r="H178" s="60"/>
      <c r="I178" s="94">
        <f t="shared" si="27"/>
        <v>0</v>
      </c>
      <c r="J178" s="145"/>
    </row>
    <row r="179" spans="1:26" ht="33" customHeight="1" x14ac:dyDescent="0.3">
      <c r="A179" s="111">
        <v>6062</v>
      </c>
      <c r="B179" s="61" t="s">
        <v>171</v>
      </c>
      <c r="C179" s="62" t="str">
        <f>VLOOKUP(A179,Datos!$A$10:$E$1593,3,FALSE)</f>
        <v xml:space="preserve">ESCUADRA MILIMETRADA 25cm               </v>
      </c>
      <c r="D179" s="62">
        <f>VLOOKUP(A179,Datos!$A$10:$E$1593,4,FALSE)</f>
        <v>6</v>
      </c>
      <c r="E179" s="63">
        <f>VLOOKUP(A179,Datos!$A$10:$E$1593,5,FALSE)</f>
        <v>9935.8700000000008</v>
      </c>
      <c r="F179" s="64">
        <f t="shared" si="26"/>
        <v>9935.8700000000008</v>
      </c>
      <c r="G179" s="61"/>
      <c r="H179" s="61"/>
      <c r="I179" s="139">
        <f t="shared" si="27"/>
        <v>0</v>
      </c>
      <c r="J179" s="143"/>
    </row>
    <row r="180" spans="1:26" ht="15" customHeight="1" thickBot="1" x14ac:dyDescent="0.35">
      <c r="A180" s="108">
        <v>6063</v>
      </c>
      <c r="B180" s="72" t="s">
        <v>171</v>
      </c>
      <c r="C180" s="73" t="str">
        <f>VLOOKUP(A180,Datos!$A$10:$E$1593,3,FALSE)</f>
        <v xml:space="preserve">ESCUADRA MILIMETRADA 30cm               </v>
      </c>
      <c r="D180" s="73">
        <f>VLOOKUP(A180,Datos!$A$10:$E$1593,4,FALSE)</f>
        <v>6</v>
      </c>
      <c r="E180" s="74">
        <f>VLOOKUP(A180,Datos!$A$10:$E$1593,5,FALSE)</f>
        <v>10175.030000000001</v>
      </c>
      <c r="F180" s="75">
        <f t="shared" si="26"/>
        <v>10175.030000000001</v>
      </c>
      <c r="G180" s="72"/>
      <c r="H180" s="72"/>
      <c r="I180" s="100">
        <f t="shared" si="27"/>
        <v>0</v>
      </c>
      <c r="J180" s="146"/>
    </row>
    <row r="181" spans="1:26" ht="31.95" customHeight="1" thickBot="1" x14ac:dyDescent="0.35">
      <c r="A181" s="204" t="s">
        <v>188</v>
      </c>
      <c r="B181" s="205"/>
      <c r="C181" s="205"/>
      <c r="D181" s="205"/>
      <c r="E181" s="205"/>
      <c r="F181" s="205"/>
      <c r="G181" s="205"/>
      <c r="H181" s="205"/>
      <c r="I181" s="205"/>
      <c r="J181" s="206"/>
      <c r="K181" s="19"/>
    </row>
    <row r="182" spans="1:26" ht="18" customHeight="1" x14ac:dyDescent="0.3">
      <c r="A182" s="110">
        <v>3030</v>
      </c>
      <c r="B182" s="76" t="s">
        <v>189</v>
      </c>
      <c r="C182" s="85" t="str">
        <f>VLOOKUP(A182,Datos!$A$10:$E$1593,3,FALSE)</f>
        <v>Membrana Autoadhesiva Celer- 10cms x 10m</v>
      </c>
      <c r="D182" s="85">
        <f>VLOOKUP(A182,Datos!$A$10:$E$1593,4,FALSE)</f>
        <v>12</v>
      </c>
      <c r="E182" s="86">
        <f>VLOOKUP(A182,Datos!$A$10:$E$1593,5,FALSE)</f>
        <v>12818.39</v>
      </c>
      <c r="F182" s="87">
        <f>E182-(E182*DESC)</f>
        <v>12818.39</v>
      </c>
      <c r="G182" s="76"/>
      <c r="H182" s="76"/>
      <c r="I182" s="101">
        <f t="shared" ref="I182:I184" si="30">(F182-F182*H182/100)*G182</f>
        <v>0</v>
      </c>
      <c r="J182" s="141"/>
    </row>
    <row r="183" spans="1:26" ht="18" customHeight="1" x14ac:dyDescent="0.3">
      <c r="A183" s="111">
        <v>3031</v>
      </c>
      <c r="B183" s="61" t="s">
        <v>189</v>
      </c>
      <c r="C183" s="62" t="str">
        <f>VLOOKUP(A183,Datos!$A$10:$E$1593,3,FALSE)</f>
        <v>Membrana Autoadhesiva Celer- 15cms x 10m</v>
      </c>
      <c r="D183" s="62">
        <f>VLOOKUP(A183,Datos!$A$10:$E$1593,4,FALSE)</f>
        <v>8</v>
      </c>
      <c r="E183" s="63">
        <f>VLOOKUP(A183,Datos!$A$10:$E$1593,5,FALSE)</f>
        <v>19207.009999999998</v>
      </c>
      <c r="F183" s="64">
        <f>E183-(E183*DESC)</f>
        <v>19207.009999999998</v>
      </c>
      <c r="G183" s="61"/>
      <c r="H183" s="61"/>
      <c r="I183" s="139">
        <f t="shared" si="30"/>
        <v>0</v>
      </c>
      <c r="J183" s="143"/>
    </row>
    <row r="184" spans="1:26" ht="18" customHeight="1" thickBot="1" x14ac:dyDescent="0.35">
      <c r="A184" s="108">
        <v>3032</v>
      </c>
      <c r="B184" s="72" t="s">
        <v>189</v>
      </c>
      <c r="C184" s="73" t="str">
        <f>VLOOKUP(A184,Datos!$A$10:$E$1593,3,FALSE)</f>
        <v>Membrana Autoadhesiva Celer- 25cms x 10m</v>
      </c>
      <c r="D184" s="73">
        <f>VLOOKUP(A184,Datos!$A$10:$E$1593,4,FALSE)</f>
        <v>4</v>
      </c>
      <c r="E184" s="74">
        <f>VLOOKUP(A184,Datos!$A$10:$E$1593,5,FALSE)</f>
        <v>31986.41</v>
      </c>
      <c r="F184" s="75">
        <f>E184-(E184*DESC)</f>
        <v>31986.41</v>
      </c>
      <c r="G184" s="72"/>
      <c r="H184" s="72"/>
      <c r="I184" s="100">
        <f t="shared" si="30"/>
        <v>0</v>
      </c>
      <c r="J184" s="146"/>
    </row>
    <row r="185" spans="1:26" ht="31.95" customHeight="1" thickBot="1" x14ac:dyDescent="0.35">
      <c r="A185" s="204" t="s">
        <v>193</v>
      </c>
      <c r="B185" s="205"/>
      <c r="C185" s="205"/>
      <c r="D185" s="205"/>
      <c r="E185" s="205"/>
      <c r="F185" s="205"/>
      <c r="G185" s="205"/>
      <c r="H185" s="205"/>
      <c r="I185" s="205"/>
      <c r="J185" s="206"/>
    </row>
    <row r="186" spans="1:26" ht="18" customHeight="1" x14ac:dyDescent="0.3">
      <c r="A186" s="114">
        <v>3027</v>
      </c>
      <c r="B186" s="77" t="s">
        <v>189</v>
      </c>
      <c r="C186" s="78" t="str">
        <f>VLOOKUP(A186,Datos!$A$10:$E$1593,3,FALSE)</f>
        <v xml:space="preserve">VIRUTA DE ACERO CELER X 250 GRS  FINA   </v>
      </c>
      <c r="D186" s="78">
        <f>VLOOKUP(A186,Datos!$A$10:$E$1593,4,FALSE)</f>
        <v>10</v>
      </c>
      <c r="E186" s="79">
        <f>VLOOKUP(A186,Datos!$A$10:$E$1593,5,FALSE)</f>
        <v>3732.5</v>
      </c>
      <c r="F186" s="125">
        <f>E186-(E186*DESC)</f>
        <v>3732.5</v>
      </c>
      <c r="G186" s="77"/>
      <c r="H186" s="77"/>
      <c r="I186" s="155">
        <f t="shared" ref="I186:I188" si="31">(F186-F186*H186/100)*G186</f>
        <v>0</v>
      </c>
      <c r="J186" s="141"/>
    </row>
    <row r="187" spans="1:26" ht="18" customHeight="1" x14ac:dyDescent="0.3">
      <c r="A187" s="107">
        <v>3028</v>
      </c>
      <c r="B187" s="60" t="s">
        <v>189</v>
      </c>
      <c r="C187" s="69" t="str">
        <f>VLOOKUP(A187,Datos!$A$10:$E$1593,3,FALSE)</f>
        <v xml:space="preserve">VIRUTA DE ACERO CELER X 250 GRS  MEDIA  </v>
      </c>
      <c r="D187" s="69">
        <f>VLOOKUP(A187,Datos!$A$10:$E$1593,4,FALSE)</f>
        <v>10</v>
      </c>
      <c r="E187" s="70">
        <f>VLOOKUP(A187,Datos!$A$10:$E$1593,5,FALSE)</f>
        <v>3732.5</v>
      </c>
      <c r="F187" s="68">
        <f>E187-(E187*DESC)</f>
        <v>3732.5</v>
      </c>
      <c r="G187" s="60"/>
      <c r="H187" s="60"/>
      <c r="I187" s="94">
        <f t="shared" si="31"/>
        <v>0</v>
      </c>
      <c r="J187" s="143"/>
    </row>
    <row r="188" spans="1:26" ht="18" customHeight="1" thickBot="1" x14ac:dyDescent="0.35">
      <c r="A188" s="112">
        <v>3029</v>
      </c>
      <c r="B188" s="88" t="s">
        <v>189</v>
      </c>
      <c r="C188" s="89" t="str">
        <f>VLOOKUP(A188,Datos!$A$10:$E$1593,3,FALSE)</f>
        <v xml:space="preserve">VIRUTA DE ACERO CELER X 250 GRS  GRUESA </v>
      </c>
      <c r="D188" s="89">
        <f>VLOOKUP(A188,Datos!$A$10:$E$1593,4,FALSE)</f>
        <v>10</v>
      </c>
      <c r="E188" s="90">
        <f>VLOOKUP(A188,Datos!$A$10:$E$1593,5,FALSE)</f>
        <v>3732.5</v>
      </c>
      <c r="F188" s="91">
        <f>E188-(E188*DESC)</f>
        <v>3732.5</v>
      </c>
      <c r="G188" s="88"/>
      <c r="H188" s="88"/>
      <c r="I188" s="149">
        <f t="shared" si="31"/>
        <v>0</v>
      </c>
      <c r="J188" s="146"/>
    </row>
    <row r="189" spans="1:26" ht="31.95" customHeight="1" thickBot="1" x14ac:dyDescent="0.35">
      <c r="A189" s="204" t="s">
        <v>197</v>
      </c>
      <c r="B189" s="205"/>
      <c r="C189" s="205"/>
      <c r="D189" s="205"/>
      <c r="E189" s="205"/>
      <c r="F189" s="205"/>
      <c r="G189" s="205"/>
      <c r="H189" s="205"/>
      <c r="I189" s="205"/>
      <c r="J189" s="206"/>
    </row>
    <row r="190" spans="1:26" ht="43.95" customHeight="1" x14ac:dyDescent="0.3">
      <c r="A190" s="110">
        <v>18045</v>
      </c>
      <c r="B190" s="76" t="s">
        <v>198</v>
      </c>
      <c r="C190" s="85" t="str">
        <f>VLOOKUP(A190,Datos!$A$10:$E$1593,3,FALSE)</f>
        <v xml:space="preserve">HOJAS CUTTER 9mm (10)                   </v>
      </c>
      <c r="D190" s="85">
        <f>VLOOKUP(A190,Datos!$A$10:$E$1593,4,FALSE)</f>
        <v>10</v>
      </c>
      <c r="E190" s="86">
        <f>VLOOKUP(A190,Datos!$A$10:$E$1593,5,FALSE)</f>
        <v>758.37</v>
      </c>
      <c r="F190" s="87">
        <f t="shared" ref="F190:F200" si="32">E190-(E190*DESC)</f>
        <v>758.37</v>
      </c>
      <c r="G190" s="76"/>
      <c r="H190" s="76"/>
      <c r="I190" s="101">
        <f t="shared" ref="I190:I200" si="33">(F190-F190*H190/100)*G190</f>
        <v>0</v>
      </c>
      <c r="J190" s="141"/>
    </row>
    <row r="191" spans="1:26" ht="50.25" customHeight="1" x14ac:dyDescent="0.3">
      <c r="A191" s="111">
        <v>25085</v>
      </c>
      <c r="B191" s="61" t="s">
        <v>137</v>
      </c>
      <c r="C191" s="62" t="str">
        <f>VLOOKUP(A191,Datos!$A$10:$E$1593,3,FALSE)</f>
        <v xml:space="preserve">REPUESTO CUTTER TRAPEZOIDAL (10)        </v>
      </c>
      <c r="D191" s="62">
        <f>VLOOKUP(A191,Datos!$A$10:$E$1593,4,FALSE)</f>
        <v>0</v>
      </c>
      <c r="E191" s="63">
        <f>VLOOKUP(A191,Datos!$A$10:$E$1593,5,FALSE)</f>
        <v>3105.02</v>
      </c>
      <c r="F191" s="64">
        <f t="shared" si="32"/>
        <v>3105.02</v>
      </c>
      <c r="G191" s="61"/>
      <c r="H191" s="61"/>
      <c r="I191" s="139">
        <f t="shared" si="33"/>
        <v>0</v>
      </c>
      <c r="J191" s="145"/>
    </row>
    <row r="192" spans="1:26" ht="70.95" customHeight="1" x14ac:dyDescent="0.3">
      <c r="A192" s="107">
        <v>14024</v>
      </c>
      <c r="B192" s="60">
        <v>12626</v>
      </c>
      <c r="C192" s="69" t="str">
        <f>VLOOKUP(A192,Datos!$A$10:$E$1593,3,FALSE)</f>
        <v xml:space="preserve">BLISTER CON 12 TIJERINES                </v>
      </c>
      <c r="D192" s="69">
        <f>VLOOKUP(A192,Datos!$A$10:$E$1593,4,FALSE)</f>
        <v>0</v>
      </c>
      <c r="E192" s="70">
        <f>VLOOKUP(A192,Datos!$A$10:$E$1593,5,FALSE)</f>
        <v>5741.65</v>
      </c>
      <c r="F192" s="68">
        <f t="shared" si="32"/>
        <v>5741.65</v>
      </c>
      <c r="G192" s="60"/>
      <c r="H192" s="60"/>
      <c r="I192" s="94">
        <f t="shared" si="33"/>
        <v>0</v>
      </c>
      <c r="J192" s="143"/>
    </row>
    <row r="193" spans="1:26" ht="87.75" customHeight="1" x14ac:dyDescent="0.3">
      <c r="A193" s="111">
        <v>18060</v>
      </c>
      <c r="B193" s="61" t="s">
        <v>202</v>
      </c>
      <c r="C193" s="62" t="str">
        <f>VLOOKUP(A193,Datos!$A$10:$E$1593,3,FALSE)</f>
        <v xml:space="preserve">TIJERA MULTIUSO (CARTON HOJALATA)       </v>
      </c>
      <c r="D193" s="62">
        <f>VLOOKUP(A193,Datos!$A$10:$E$1593,4,FALSE)</f>
        <v>20</v>
      </c>
      <c r="E193" s="63">
        <f>VLOOKUP(A193,Datos!$A$10:$E$1593,5,FALSE)</f>
        <v>6980.37</v>
      </c>
      <c r="F193" s="64">
        <f t="shared" si="32"/>
        <v>6980.37</v>
      </c>
      <c r="G193" s="61"/>
      <c r="H193" s="61"/>
      <c r="I193" s="139">
        <f t="shared" si="33"/>
        <v>0</v>
      </c>
      <c r="J193" s="145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36" customHeight="1" x14ac:dyDescent="0.3">
      <c r="A194" s="107">
        <v>14025</v>
      </c>
      <c r="B194" s="60">
        <v>12639</v>
      </c>
      <c r="C194" s="69" t="str">
        <f>VLOOKUP(A194,Datos!$A$10:$E$1593,3,FALSE)</f>
        <v xml:space="preserve">TIJERA 6,5"  (16,3 cm)                  </v>
      </c>
      <c r="D194" s="69">
        <f>VLOOKUP(A194,Datos!$A$10:$E$1593,4,FALSE)</f>
        <v>0</v>
      </c>
      <c r="E194" s="70">
        <f>VLOOKUP(A194,Datos!$A$10:$E$1593,5,FALSE)</f>
        <v>1094.32</v>
      </c>
      <c r="F194" s="68">
        <f t="shared" si="32"/>
        <v>1094.32</v>
      </c>
      <c r="G194" s="60"/>
      <c r="H194" s="60"/>
      <c r="I194" s="94">
        <f t="shared" si="33"/>
        <v>0</v>
      </c>
      <c r="J194" s="143"/>
    </row>
    <row r="195" spans="1:26" ht="18" customHeight="1" x14ac:dyDescent="0.3">
      <c r="A195" s="111">
        <v>14027</v>
      </c>
      <c r="B195" s="61">
        <v>1206</v>
      </c>
      <c r="C195" s="62" t="str">
        <f>VLOOKUP(A195,Datos!$A$10:$E$1593,3,FALSE)</f>
        <v xml:space="preserve">TIJERA PLEGABLE CHICA 8 cm              </v>
      </c>
      <c r="D195" s="62">
        <f>VLOOKUP(A195,Datos!$A$10:$E$1593,4,FALSE)</f>
        <v>0</v>
      </c>
      <c r="E195" s="63">
        <f>VLOOKUP(A195,Datos!$A$10:$E$1593,5,FALSE)</f>
        <v>685.73</v>
      </c>
      <c r="F195" s="64">
        <f t="shared" si="32"/>
        <v>685.73</v>
      </c>
      <c r="G195" s="61"/>
      <c r="H195" s="61"/>
      <c r="I195" s="139">
        <f t="shared" si="33"/>
        <v>0</v>
      </c>
      <c r="J195" s="144"/>
    </row>
    <row r="196" spans="1:26" ht="37.5" customHeight="1" x14ac:dyDescent="0.3">
      <c r="A196" s="107">
        <v>14028</v>
      </c>
      <c r="B196" s="60">
        <v>6594</v>
      </c>
      <c r="C196" s="69" t="str">
        <f>VLOOKUP(A196,Datos!$A$10:$E$1593,3,FALSE)</f>
        <v xml:space="preserve">TIJERA PLEGABLE GRANDE 11 cm            </v>
      </c>
      <c r="D196" s="69">
        <f>VLOOKUP(A196,Datos!$A$10:$E$1593,4,FALSE)</f>
        <v>0</v>
      </c>
      <c r="E196" s="70">
        <f>VLOOKUP(A196,Datos!$A$10:$E$1593,5,FALSE)</f>
        <v>749.68</v>
      </c>
      <c r="F196" s="68">
        <f t="shared" si="32"/>
        <v>749.68</v>
      </c>
      <c r="G196" s="60"/>
      <c r="H196" s="60"/>
      <c r="I196" s="94">
        <f t="shared" si="33"/>
        <v>0</v>
      </c>
      <c r="J196" s="142"/>
    </row>
    <row r="197" spans="1:26" ht="66.75" customHeight="1" x14ac:dyDescent="0.3">
      <c r="A197" s="111">
        <v>14037</v>
      </c>
      <c r="B197" s="61">
        <v>11530</v>
      </c>
      <c r="C197" s="62" t="str">
        <f>VLOOKUP(A197,Datos!$A$10:$E$1593,3,FALSE)</f>
        <v xml:space="preserve">BLISTER 12 CUTTER GRANDE                </v>
      </c>
      <c r="D197" s="62">
        <f>VLOOKUP(A197,Datos!$A$10:$E$1593,4,FALSE)</f>
        <v>0</v>
      </c>
      <c r="E197" s="63">
        <f>VLOOKUP(A197,Datos!$A$10:$E$1593,5,FALSE)</f>
        <v>4947.55</v>
      </c>
      <c r="F197" s="64">
        <f t="shared" si="32"/>
        <v>4947.55</v>
      </c>
      <c r="G197" s="61"/>
      <c r="H197" s="61"/>
      <c r="I197" s="139">
        <f t="shared" si="33"/>
        <v>0</v>
      </c>
      <c r="J197" s="143"/>
    </row>
    <row r="198" spans="1:26" ht="60" customHeight="1" x14ac:dyDescent="0.3">
      <c r="A198" s="107">
        <v>14038</v>
      </c>
      <c r="B198" s="60">
        <v>11620</v>
      </c>
      <c r="C198" s="69" t="str">
        <f>VLOOKUP(A198,Datos!$A$10:$E$1593,3,FALSE)</f>
        <v xml:space="preserve">BLISTER 12 CUTTER  CHICO                </v>
      </c>
      <c r="D198" s="69">
        <f>VLOOKUP(A198,Datos!$A$10:$E$1593,4,FALSE)</f>
        <v>0</v>
      </c>
      <c r="E198" s="70">
        <f>VLOOKUP(A198,Datos!$A$10:$E$1593,5,FALSE)</f>
        <v>2829.96</v>
      </c>
      <c r="F198" s="68">
        <f t="shared" si="32"/>
        <v>2829.96</v>
      </c>
      <c r="G198" s="60"/>
      <c r="H198" s="60"/>
      <c r="I198" s="94">
        <f t="shared" si="33"/>
        <v>0</v>
      </c>
      <c r="J198" s="145"/>
    </row>
    <row r="199" spans="1:26" ht="54.75" customHeight="1" x14ac:dyDescent="0.3">
      <c r="A199" s="111">
        <v>14039</v>
      </c>
      <c r="B199" s="61">
        <v>10908</v>
      </c>
      <c r="C199" s="62" t="str">
        <f>VLOOKUP(A199,Datos!$A$10:$E$1593,3,FALSE)</f>
        <v xml:space="preserve">CUTTER  PROFESIONAL                     </v>
      </c>
      <c r="D199" s="62">
        <f>VLOOKUP(A199,Datos!$A$10:$E$1593,4,FALSE)</f>
        <v>0</v>
      </c>
      <c r="E199" s="63">
        <f>VLOOKUP(A199,Datos!$A$10:$E$1593,5,FALSE)</f>
        <v>781.66</v>
      </c>
      <c r="F199" s="64">
        <f t="shared" si="32"/>
        <v>781.66</v>
      </c>
      <c r="G199" s="61"/>
      <c r="H199" s="61"/>
      <c r="I199" s="139">
        <f t="shared" si="33"/>
        <v>0</v>
      </c>
      <c r="J199" s="143"/>
    </row>
    <row r="200" spans="1:26" ht="70.5" customHeight="1" thickBot="1" x14ac:dyDescent="0.35">
      <c r="A200" s="108">
        <v>14073</v>
      </c>
      <c r="B200" s="72">
        <v>7477</v>
      </c>
      <c r="C200" s="73" t="str">
        <f>VLOOKUP(A200,Datos!$A$10:$E$1593,3,FALSE)</f>
        <v xml:space="preserve">REPUESTO P/CUTTER PROFESIONAL X10 HOJAS </v>
      </c>
      <c r="D200" s="73">
        <f>VLOOKUP(A200,Datos!$A$10:$E$1593,4,FALSE)</f>
        <v>10</v>
      </c>
      <c r="E200" s="74">
        <f>VLOOKUP(A200,Datos!$A$10:$E$1593,5,FALSE)</f>
        <v>893.58</v>
      </c>
      <c r="F200" s="75">
        <f t="shared" si="32"/>
        <v>893.58</v>
      </c>
      <c r="G200" s="72"/>
      <c r="H200" s="72"/>
      <c r="I200" s="100">
        <f t="shared" si="33"/>
        <v>0</v>
      </c>
      <c r="J200" s="151"/>
    </row>
    <row r="201" spans="1:26" ht="31.95" customHeight="1" thickBot="1" x14ac:dyDescent="0.35">
      <c r="A201" s="204" t="s">
        <v>210</v>
      </c>
      <c r="B201" s="205"/>
      <c r="C201" s="205"/>
      <c r="D201" s="205"/>
      <c r="E201" s="205"/>
      <c r="F201" s="205"/>
      <c r="G201" s="205"/>
      <c r="H201" s="205"/>
      <c r="I201" s="205"/>
      <c r="J201" s="206"/>
    </row>
    <row r="202" spans="1:26" ht="18" customHeight="1" x14ac:dyDescent="0.3">
      <c r="A202" s="110">
        <v>3354</v>
      </c>
      <c r="B202" s="76" t="s">
        <v>101</v>
      </c>
      <c r="C202" s="85" t="str">
        <f>VLOOKUP(A202,Datos!$A$10:$E$1593,3,FALSE)</f>
        <v xml:space="preserve">DISCO PLANO OX/AL CORTE 4,5x1   Rhein   </v>
      </c>
      <c r="D202" s="85">
        <f>VLOOKUP(A202,Datos!$A$10:$E$1593,4,FALSE)</f>
        <v>40</v>
      </c>
      <c r="E202" s="86">
        <f>VLOOKUP(A202,Datos!$A$10:$E$1593,5,FALSE)</f>
        <v>886.69</v>
      </c>
      <c r="F202" s="87">
        <f t="shared" ref="F202:F207" si="34">E202-(E202*DESC)</f>
        <v>886.69</v>
      </c>
      <c r="G202" s="76"/>
      <c r="H202" s="76"/>
      <c r="I202" s="101">
        <f t="shared" ref="I202:I207" si="35">(F202-F202*H202/100)*G202</f>
        <v>0</v>
      </c>
      <c r="J202" s="236"/>
    </row>
    <row r="203" spans="1:26" ht="18" customHeight="1" x14ac:dyDescent="0.3">
      <c r="A203" s="111">
        <v>3355</v>
      </c>
      <c r="B203" s="61" t="s">
        <v>101</v>
      </c>
      <c r="C203" s="62" t="str">
        <f>VLOOKUP(A203,Datos!$A$10:$E$1593,3,FALSE)</f>
        <v xml:space="preserve">DISCO PLANO OX/AL CORTE 4,5x1,6 Rhein   </v>
      </c>
      <c r="D203" s="62">
        <f>VLOOKUP(A203,Datos!$A$10:$E$1593,4,FALSE)</f>
        <v>40</v>
      </c>
      <c r="E203" s="63">
        <f>VLOOKUP(A203,Datos!$A$10:$E$1593,5,FALSE)</f>
        <v>886.69</v>
      </c>
      <c r="F203" s="64">
        <f t="shared" si="34"/>
        <v>886.69</v>
      </c>
      <c r="G203" s="61"/>
      <c r="H203" s="61"/>
      <c r="I203" s="139">
        <f t="shared" si="35"/>
        <v>0</v>
      </c>
      <c r="J203" s="210"/>
    </row>
    <row r="204" spans="1:26" ht="18" customHeight="1" x14ac:dyDescent="0.3">
      <c r="A204" s="107">
        <v>3356</v>
      </c>
      <c r="B204" s="60" t="s">
        <v>101</v>
      </c>
      <c r="C204" s="69" t="str">
        <f>VLOOKUP(A204,Datos!$A$10:$E$1593,3,FALSE)</f>
        <v>DISCO PLANO OX/AL CORTE  7 x 2     RHEIN</v>
      </c>
      <c r="D204" s="69">
        <f>VLOOKUP(A204,Datos!$A$10:$E$1593,4,FALSE)</f>
        <v>0</v>
      </c>
      <c r="E204" s="70">
        <f>VLOOKUP(A204,Datos!$A$10:$E$1593,5,FALSE)</f>
        <v>2650.75</v>
      </c>
      <c r="F204" s="68">
        <f t="shared" si="34"/>
        <v>2650.75</v>
      </c>
      <c r="G204" s="60"/>
      <c r="H204" s="60"/>
      <c r="I204" s="94">
        <f t="shared" si="35"/>
        <v>0</v>
      </c>
      <c r="J204" s="210"/>
    </row>
    <row r="205" spans="1:26" ht="18" customHeight="1" x14ac:dyDescent="0.3">
      <c r="A205" s="111">
        <v>3357</v>
      </c>
      <c r="B205" s="61" t="s">
        <v>101</v>
      </c>
      <c r="C205" s="62" t="str">
        <f>VLOOKUP(A205,Datos!$A$10:$E$1593,3,FALSE)</f>
        <v xml:space="preserve">DISCO PLANO OX/AL CORTE  9 x 1,9  RHEIN </v>
      </c>
      <c r="D205" s="62">
        <f>VLOOKUP(A205,Datos!$A$10:$E$1593,4,FALSE)</f>
        <v>0</v>
      </c>
      <c r="E205" s="63">
        <f>VLOOKUP(A205,Datos!$A$10:$E$1593,5,FALSE)</f>
        <v>4327.1499999999996</v>
      </c>
      <c r="F205" s="64">
        <f t="shared" si="34"/>
        <v>4327.1499999999996</v>
      </c>
      <c r="G205" s="61"/>
      <c r="H205" s="61"/>
      <c r="I205" s="139">
        <f t="shared" si="35"/>
        <v>0</v>
      </c>
      <c r="J205" s="210"/>
    </row>
    <row r="206" spans="1:26" ht="18" customHeight="1" x14ac:dyDescent="0.3">
      <c r="A206" s="107">
        <v>3363</v>
      </c>
      <c r="B206" s="60" t="s">
        <v>101</v>
      </c>
      <c r="C206" s="69" t="str">
        <f>VLOOKUP(A206,Datos!$A$10:$E$1593,3,FALSE)</f>
        <v xml:space="preserve">DISCO C/D OX/AL DESBASTE 4,5 x 5  RHEIN </v>
      </c>
      <c r="D206" s="69">
        <f>VLOOKUP(A206,Datos!$A$10:$E$1593,4,FALSE)</f>
        <v>10</v>
      </c>
      <c r="E206" s="70">
        <f>VLOOKUP(A206,Datos!$A$10:$E$1593,5,FALSE)</f>
        <v>2046.22</v>
      </c>
      <c r="F206" s="68">
        <f t="shared" si="34"/>
        <v>2046.22</v>
      </c>
      <c r="G206" s="60"/>
      <c r="H206" s="60"/>
      <c r="I206" s="94">
        <f t="shared" si="35"/>
        <v>0</v>
      </c>
      <c r="J206" s="210"/>
    </row>
    <row r="207" spans="1:26" ht="18" customHeight="1" thickBot="1" x14ac:dyDescent="0.35">
      <c r="A207" s="112">
        <v>3364</v>
      </c>
      <c r="B207" s="88" t="s">
        <v>101</v>
      </c>
      <c r="C207" s="89" t="str">
        <f>VLOOKUP(A207,Datos!$A$10:$E$1593,3,FALSE)</f>
        <v xml:space="preserve">DISCO C/D OX/AL DESBASTE 7 x 6,4  RHEIN </v>
      </c>
      <c r="D207" s="89">
        <f>VLOOKUP(A207,Datos!$A$10:$E$1593,4,FALSE)</f>
        <v>0</v>
      </c>
      <c r="E207" s="90">
        <f>VLOOKUP(A207,Datos!$A$10:$E$1593,5,FALSE)</f>
        <v>3851.69</v>
      </c>
      <c r="F207" s="91">
        <f t="shared" si="34"/>
        <v>3851.69</v>
      </c>
      <c r="G207" s="88"/>
      <c r="H207" s="88"/>
      <c r="I207" s="149">
        <f t="shared" si="35"/>
        <v>0</v>
      </c>
      <c r="J207" s="235"/>
    </row>
    <row r="208" spans="1:26" ht="31.95" customHeight="1" thickBot="1" x14ac:dyDescent="0.35">
      <c r="A208" s="204" t="s">
        <v>216</v>
      </c>
      <c r="B208" s="205"/>
      <c r="C208" s="205"/>
      <c r="D208" s="205"/>
      <c r="E208" s="205"/>
      <c r="F208" s="205"/>
      <c r="G208" s="205"/>
      <c r="H208" s="205"/>
      <c r="I208" s="205"/>
      <c r="J208" s="206"/>
    </row>
    <row r="209" spans="1:26" ht="55.2" customHeight="1" x14ac:dyDescent="0.3">
      <c r="A209" s="110">
        <v>18008</v>
      </c>
      <c r="B209" s="76" t="s">
        <v>217</v>
      </c>
      <c r="C209" s="85" t="str">
        <f>VLOOKUP(A209,Datos!$A$10:$E$1593,3,FALSE)</f>
        <v xml:space="preserve">RESPALDO 115mm AMOLADORA VELCRO         </v>
      </c>
      <c r="D209" s="85">
        <f>VLOOKUP(A209,Datos!$A$10:$E$1593,4,FALSE)</f>
        <v>0</v>
      </c>
      <c r="E209" s="86">
        <f>VLOOKUP(A209,Datos!$A$10:$E$1593,5,FALSE)</f>
        <v>2478.9</v>
      </c>
      <c r="F209" s="87">
        <f t="shared" ref="F209:F217" si="36">E209-(E209*DESC)</f>
        <v>2478.9</v>
      </c>
      <c r="G209" s="76"/>
      <c r="H209" s="76"/>
      <c r="I209" s="101">
        <f t="shared" ref="I209:I217" si="37">(F209-F209*H209/100)*G209</f>
        <v>0</v>
      </c>
      <c r="J209" s="141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66.599999999999994" customHeight="1" x14ac:dyDescent="0.3">
      <c r="A210" s="111">
        <v>3324</v>
      </c>
      <c r="B210" s="61" t="s">
        <v>218</v>
      </c>
      <c r="C210" s="62" t="str">
        <f>VLOOKUP(A210,Datos!$A$10:$E$1593,3,FALSE)</f>
        <v xml:space="preserve">RESPALDO GOMA  4.5  P/taladro           </v>
      </c>
      <c r="D210" s="62">
        <f>VLOOKUP(A210,Datos!$A$10:$E$1593,4,FALSE)</f>
        <v>0</v>
      </c>
      <c r="E210" s="63">
        <f>VLOOKUP(A210,Datos!$A$10:$E$1593,5,FALSE)</f>
        <v>5739.49</v>
      </c>
      <c r="F210" s="64">
        <f t="shared" si="36"/>
        <v>5739.49</v>
      </c>
      <c r="G210" s="61"/>
      <c r="H210" s="61"/>
      <c r="I210" s="139">
        <f t="shared" si="37"/>
        <v>0</v>
      </c>
      <c r="J210" s="145"/>
    </row>
    <row r="211" spans="1:26" ht="46.95" customHeight="1" x14ac:dyDescent="0.3">
      <c r="A211" s="107">
        <v>3325</v>
      </c>
      <c r="B211" s="60" t="s">
        <v>218</v>
      </c>
      <c r="C211" s="69" t="str">
        <f>VLOOKUP(A211,Datos!$A$10:$E$1593,3,FALSE)</f>
        <v xml:space="preserve">RESPALDO GOMA   4.5 P/amoladora         </v>
      </c>
      <c r="D211" s="69">
        <f>VLOOKUP(A211,Datos!$A$10:$E$1593,4,FALSE)</f>
        <v>0</v>
      </c>
      <c r="E211" s="70">
        <f>VLOOKUP(A211,Datos!$A$10:$E$1593,5,FALSE)</f>
        <v>8358.07</v>
      </c>
      <c r="F211" s="68">
        <f t="shared" si="36"/>
        <v>8358.07</v>
      </c>
      <c r="G211" s="60"/>
      <c r="H211" s="60"/>
      <c r="I211" s="94">
        <f t="shared" si="37"/>
        <v>0</v>
      </c>
      <c r="J211" s="143"/>
    </row>
    <row r="212" spans="1:26" ht="24.75" customHeight="1" x14ac:dyDescent="0.3">
      <c r="A212" s="111">
        <v>3326</v>
      </c>
      <c r="B212" s="61" t="s">
        <v>218</v>
      </c>
      <c r="C212" s="62" t="str">
        <f>VLOOKUP(A212,Datos!$A$10:$E$1593,3,FALSE)</f>
        <v xml:space="preserve">RESPALDO GOMA  7    P/amoladora         </v>
      </c>
      <c r="D212" s="62">
        <f>VLOOKUP(A212,Datos!$A$10:$E$1593,4,FALSE)</f>
        <v>0</v>
      </c>
      <c r="E212" s="63">
        <f>VLOOKUP(A212,Datos!$A$10:$E$1593,5,FALSE)</f>
        <v>13793.09</v>
      </c>
      <c r="F212" s="64">
        <f t="shared" si="36"/>
        <v>13793.09</v>
      </c>
      <c r="G212" s="61"/>
      <c r="H212" s="61"/>
      <c r="I212" s="139">
        <f t="shared" si="37"/>
        <v>0</v>
      </c>
      <c r="J212" s="143"/>
    </row>
    <row r="213" spans="1:26" ht="66.75" customHeight="1" x14ac:dyDescent="0.3">
      <c r="A213" s="107">
        <v>14088</v>
      </c>
      <c r="B213" s="60">
        <v>10268</v>
      </c>
      <c r="C213" s="69" t="str">
        <f>VLOOKUP(A213,Datos!$A$10:$E$1593,3,FALSE)</f>
        <v xml:space="preserve">RESPALDO 180mm AMOLADORA VELCRO         </v>
      </c>
      <c r="D213" s="69">
        <f>VLOOKUP(A213,Datos!$A$10:$E$1593,4,FALSE)</f>
        <v>0</v>
      </c>
      <c r="E213" s="70">
        <f>VLOOKUP(A213,Datos!$A$10:$E$1593,5,FALSE)</f>
        <v>5862.45</v>
      </c>
      <c r="F213" s="68">
        <f t="shared" si="36"/>
        <v>5862.45</v>
      </c>
      <c r="G213" s="60"/>
      <c r="H213" s="60"/>
      <c r="I213" s="94">
        <f t="shared" si="37"/>
        <v>0</v>
      </c>
      <c r="J213" s="145"/>
    </row>
    <row r="214" spans="1:26" ht="64.95" customHeight="1" x14ac:dyDescent="0.3">
      <c r="A214" s="111">
        <v>14121</v>
      </c>
      <c r="B214" s="61">
        <v>342</v>
      </c>
      <c r="C214" s="62" t="str">
        <f>VLOOKUP(A214,Datos!$A$10:$E$1593,3,FALSE)</f>
        <v xml:space="preserve">SET X3 PIEDRAS P/TALADRO GRANDE         </v>
      </c>
      <c r="D214" s="62">
        <f>VLOOKUP(A214,Datos!$A$10:$E$1593,4,FALSE)</f>
        <v>0</v>
      </c>
      <c r="E214" s="63">
        <f>VLOOKUP(A214,Datos!$A$10:$E$1593,5,FALSE)</f>
        <v>2117.59</v>
      </c>
      <c r="F214" s="64">
        <f t="shared" si="36"/>
        <v>2117.59</v>
      </c>
      <c r="G214" s="61"/>
      <c r="H214" s="61"/>
      <c r="I214" s="139">
        <f t="shared" si="37"/>
        <v>0</v>
      </c>
      <c r="J214" s="144"/>
    </row>
    <row r="215" spans="1:26" ht="75" customHeight="1" x14ac:dyDescent="0.3">
      <c r="A215" s="107">
        <v>14122</v>
      </c>
      <c r="B215" s="60">
        <v>9847</v>
      </c>
      <c r="C215" s="69" t="str">
        <f>VLOOKUP(A215,Datos!$A$10:$E$1593,3,FALSE)</f>
        <v xml:space="preserve">SET X5 PIEDRAS P/TALADRO CHICA          </v>
      </c>
      <c r="D215" s="69">
        <f>VLOOKUP(A215,Datos!$A$10:$E$1593,4,FALSE)</f>
        <v>0</v>
      </c>
      <c r="E215" s="70">
        <f>VLOOKUP(A215,Datos!$A$10:$E$1593,5,FALSE)</f>
        <v>2030.54</v>
      </c>
      <c r="F215" s="68">
        <f t="shared" si="36"/>
        <v>2030.54</v>
      </c>
      <c r="G215" s="60"/>
      <c r="H215" s="60"/>
      <c r="I215" s="94">
        <f t="shared" si="37"/>
        <v>0</v>
      </c>
      <c r="J215" s="145"/>
    </row>
    <row r="216" spans="1:26" ht="20.399999999999999" customHeight="1" x14ac:dyDescent="0.3">
      <c r="A216" s="111">
        <v>25006</v>
      </c>
      <c r="B216" s="61" t="s">
        <v>221</v>
      </c>
      <c r="C216" s="62" t="str">
        <f>VLOOKUP(A216,Datos!$A$10:$E$1593,3,FALSE)</f>
        <v xml:space="preserve">LLAVE MANDRIL 10mm                      </v>
      </c>
      <c r="D216" s="62">
        <f>VLOOKUP(A216,Datos!$A$10:$E$1593,4,FALSE)</f>
        <v>0</v>
      </c>
      <c r="E216" s="63">
        <f>VLOOKUP(A216,Datos!$A$10:$E$1593,5,FALSE)</f>
        <v>1387.52</v>
      </c>
      <c r="F216" s="64">
        <f t="shared" si="36"/>
        <v>1387.52</v>
      </c>
      <c r="G216" s="61"/>
      <c r="H216" s="61"/>
      <c r="I216" s="139">
        <f t="shared" si="37"/>
        <v>0</v>
      </c>
      <c r="J216" s="144"/>
    </row>
    <row r="217" spans="1:26" ht="55.2" customHeight="1" thickBot="1" x14ac:dyDescent="0.35">
      <c r="A217" s="108">
        <v>25007</v>
      </c>
      <c r="B217" s="72" t="s">
        <v>221</v>
      </c>
      <c r="C217" s="73" t="str">
        <f>VLOOKUP(A217,Datos!$A$10:$E$1593,3,FALSE)</f>
        <v xml:space="preserve">LLAVE MANDRIL 13mm                      </v>
      </c>
      <c r="D217" s="73">
        <f>VLOOKUP(A217,Datos!$A$10:$E$1593,4,FALSE)</f>
        <v>0</v>
      </c>
      <c r="E217" s="74">
        <f>VLOOKUP(A217,Datos!$A$10:$E$1593,5,FALSE)</f>
        <v>1629.91</v>
      </c>
      <c r="F217" s="75">
        <f t="shared" si="36"/>
        <v>1629.91</v>
      </c>
      <c r="G217" s="72"/>
      <c r="H217" s="72"/>
      <c r="I217" s="100">
        <f t="shared" si="37"/>
        <v>0</v>
      </c>
      <c r="J217" s="146"/>
    </row>
    <row r="218" spans="1:26" ht="31.95" customHeight="1" thickBot="1" x14ac:dyDescent="0.35">
      <c r="A218" s="204" t="s">
        <v>224</v>
      </c>
      <c r="B218" s="205"/>
      <c r="C218" s="205"/>
      <c r="D218" s="205"/>
      <c r="E218" s="205"/>
      <c r="F218" s="205"/>
      <c r="G218" s="205"/>
      <c r="H218" s="205"/>
      <c r="I218" s="205"/>
      <c r="J218" s="206"/>
    </row>
    <row r="219" spans="1:26" ht="18" customHeight="1" x14ac:dyDescent="0.3">
      <c r="A219" s="114">
        <v>3424</v>
      </c>
      <c r="B219" s="77" t="s">
        <v>101</v>
      </c>
      <c r="C219" s="78" t="str">
        <f>VLOOKUP(A219,Datos!$A$10:$E$1593,3,FALSE)</f>
        <v xml:space="preserve">SIERRA  WIDIA  4 1/2 x 24d RHEIN        </v>
      </c>
      <c r="D219" s="78">
        <f>VLOOKUP(A219,Datos!$A$10:$E$1593,4,FALSE)</f>
        <v>5</v>
      </c>
      <c r="E219" s="79">
        <f>VLOOKUP(A219,Datos!$A$10:$E$1593,5,FALSE)</f>
        <v>6310.48</v>
      </c>
      <c r="F219" s="125">
        <f t="shared" ref="F219:F227" si="38">E219-(E219*DESC)</f>
        <v>6310.48</v>
      </c>
      <c r="G219" s="77"/>
      <c r="H219" s="77"/>
      <c r="I219" s="155">
        <f t="shared" ref="I219:I227" si="39">(F219-F219*H219/100)*G219</f>
        <v>0</v>
      </c>
      <c r="J219" s="141"/>
    </row>
    <row r="220" spans="1:26" ht="18" customHeight="1" x14ac:dyDescent="0.3">
      <c r="A220" s="107">
        <v>3425</v>
      </c>
      <c r="B220" s="60" t="s">
        <v>101</v>
      </c>
      <c r="C220" s="69" t="str">
        <f>VLOOKUP(A220,Datos!$A$10:$E$1593,3,FALSE)</f>
        <v xml:space="preserve">SIERRA  WIDIA  4 1/2 x 30d RHEIN        </v>
      </c>
      <c r="D220" s="69">
        <f>VLOOKUP(A220,Datos!$A$10:$E$1593,4,FALSE)</f>
        <v>5</v>
      </c>
      <c r="E220" s="70">
        <f>VLOOKUP(A220,Datos!$A$10:$E$1593,5,FALSE)</f>
        <v>6809.47</v>
      </c>
      <c r="F220" s="68">
        <f t="shared" si="38"/>
        <v>6809.47</v>
      </c>
      <c r="G220" s="60"/>
      <c r="H220" s="60"/>
      <c r="I220" s="94">
        <f t="shared" si="39"/>
        <v>0</v>
      </c>
      <c r="J220" s="143"/>
    </row>
    <row r="221" spans="1:26" ht="18" customHeight="1" x14ac:dyDescent="0.3">
      <c r="A221" s="111">
        <v>3426</v>
      </c>
      <c r="B221" s="61" t="s">
        <v>101</v>
      </c>
      <c r="C221" s="62" t="str">
        <f>VLOOKUP(A221,Datos!$A$10:$E$1593,3,FALSE)</f>
        <v xml:space="preserve">SIERRA  WIDIA  4 1/2 x 36d RHEIN        </v>
      </c>
      <c r="D221" s="62">
        <f>VLOOKUP(A221,Datos!$A$10:$E$1593,4,FALSE)</f>
        <v>5</v>
      </c>
      <c r="E221" s="63">
        <f>VLOOKUP(A221,Datos!$A$10:$E$1593,5,FALSE)</f>
        <v>8204.66</v>
      </c>
      <c r="F221" s="64">
        <f t="shared" si="38"/>
        <v>8204.66</v>
      </c>
      <c r="G221" s="61"/>
      <c r="H221" s="61"/>
      <c r="I221" s="139">
        <f t="shared" si="39"/>
        <v>0</v>
      </c>
      <c r="J221" s="143"/>
    </row>
    <row r="222" spans="1:26" ht="18" customHeight="1" x14ac:dyDescent="0.3">
      <c r="A222" s="107">
        <v>3427</v>
      </c>
      <c r="B222" s="60" t="s">
        <v>101</v>
      </c>
      <c r="C222" s="69" t="str">
        <f>VLOOKUP(A222,Datos!$A$10:$E$1593,3,FALSE)</f>
        <v xml:space="preserve">SIERRA  WIDIA  4 1/2 x 40d RHEIN        </v>
      </c>
      <c r="D222" s="69">
        <f>VLOOKUP(A222,Datos!$A$10:$E$1593,4,FALSE)</f>
        <v>5</v>
      </c>
      <c r="E222" s="70">
        <f>VLOOKUP(A222,Datos!$A$10:$E$1593,5,FALSE)</f>
        <v>8634.98</v>
      </c>
      <c r="F222" s="68">
        <f t="shared" si="38"/>
        <v>8634.98</v>
      </c>
      <c r="G222" s="60"/>
      <c r="H222" s="60"/>
      <c r="I222" s="94">
        <f t="shared" si="39"/>
        <v>0</v>
      </c>
      <c r="J222" s="143"/>
    </row>
    <row r="223" spans="1:26" ht="18" customHeight="1" x14ac:dyDescent="0.3">
      <c r="A223" s="111">
        <v>3429</v>
      </c>
      <c r="B223" s="61" t="s">
        <v>101</v>
      </c>
      <c r="C223" s="62" t="str">
        <f>VLOOKUP(A223,Datos!$A$10:$E$1593,3,FALSE)</f>
        <v>SIERRA DIENTE WIDIA  7 1/4 x 16/22 24d R</v>
      </c>
      <c r="D223" s="62">
        <f>VLOOKUP(A223,Datos!$A$10:$E$1593,4,FALSE)</f>
        <v>0</v>
      </c>
      <c r="E223" s="63">
        <f>VLOOKUP(A223,Datos!$A$10:$E$1593,5,FALSE)</f>
        <v>9568.2900000000009</v>
      </c>
      <c r="F223" s="64">
        <f t="shared" si="38"/>
        <v>9568.2900000000009</v>
      </c>
      <c r="G223" s="61"/>
      <c r="H223" s="61"/>
      <c r="I223" s="139">
        <f t="shared" si="39"/>
        <v>0</v>
      </c>
      <c r="J223" s="143"/>
    </row>
    <row r="224" spans="1:26" ht="18" customHeight="1" x14ac:dyDescent="0.3">
      <c r="A224" s="107">
        <v>3430</v>
      </c>
      <c r="B224" s="60" t="s">
        <v>101</v>
      </c>
      <c r="C224" s="69" t="str">
        <f>VLOOKUP(A224,Datos!$A$10:$E$1593,3,FALSE)</f>
        <v>SIERRA DIENTE WIDIA  7 1/4 x 16/22 30d R</v>
      </c>
      <c r="D224" s="69">
        <f>VLOOKUP(A224,Datos!$A$10:$E$1593,4,FALSE)</f>
        <v>0</v>
      </c>
      <c r="E224" s="70">
        <f>VLOOKUP(A224,Datos!$A$10:$E$1593,5,FALSE)</f>
        <v>11009.29</v>
      </c>
      <c r="F224" s="68">
        <f t="shared" si="38"/>
        <v>11009.29</v>
      </c>
      <c r="G224" s="60"/>
      <c r="H224" s="60"/>
      <c r="I224" s="94">
        <f t="shared" si="39"/>
        <v>0</v>
      </c>
      <c r="J224" s="143"/>
    </row>
    <row r="225" spans="1:10" ht="18" customHeight="1" x14ac:dyDescent="0.3">
      <c r="A225" s="111">
        <v>3431</v>
      </c>
      <c r="B225" s="61" t="s">
        <v>101</v>
      </c>
      <c r="C225" s="62" t="str">
        <f>VLOOKUP(A225,Datos!$A$10:$E$1593,3,FALSE)</f>
        <v>SIERRA DIENTE WIDIA  7 1/4 x 16/22 40d R</v>
      </c>
      <c r="D225" s="62">
        <f>VLOOKUP(A225,Datos!$A$10:$E$1593,4,FALSE)</f>
        <v>0</v>
      </c>
      <c r="E225" s="63">
        <f>VLOOKUP(A225,Datos!$A$10:$E$1593,5,FALSE)</f>
        <v>12738.54</v>
      </c>
      <c r="F225" s="64">
        <f t="shared" si="38"/>
        <v>12738.54</v>
      </c>
      <c r="G225" s="61"/>
      <c r="H225" s="61"/>
      <c r="I225" s="139">
        <f t="shared" si="39"/>
        <v>0</v>
      </c>
      <c r="J225" s="143"/>
    </row>
    <row r="226" spans="1:10" ht="18" customHeight="1" x14ac:dyDescent="0.3">
      <c r="A226" s="107">
        <v>3432</v>
      </c>
      <c r="B226" s="60" t="s">
        <v>101</v>
      </c>
      <c r="C226" s="69" t="str">
        <f>VLOOKUP(A226,Datos!$A$10:$E$1593,3,FALSE)</f>
        <v>SIERRA DIENTE WIDIA  7 1/4 x 16/22 48d R</v>
      </c>
      <c r="D226" s="69">
        <f>VLOOKUP(A226,Datos!$A$10:$E$1593,4,FALSE)</f>
        <v>0</v>
      </c>
      <c r="E226" s="70">
        <f>VLOOKUP(A226,Datos!$A$10:$E$1593,5,FALSE)</f>
        <v>14563.82</v>
      </c>
      <c r="F226" s="68">
        <f t="shared" si="38"/>
        <v>14563.82</v>
      </c>
      <c r="G226" s="60"/>
      <c r="H226" s="60"/>
      <c r="I226" s="94">
        <f t="shared" si="39"/>
        <v>0</v>
      </c>
      <c r="J226" s="143"/>
    </row>
    <row r="227" spans="1:10" ht="18" customHeight="1" thickBot="1" x14ac:dyDescent="0.35">
      <c r="A227" s="112">
        <v>3433</v>
      </c>
      <c r="B227" s="88" t="s">
        <v>101</v>
      </c>
      <c r="C227" s="89" t="str">
        <f>VLOOKUP(A227,Datos!$A$10:$E$1593,3,FALSE)</f>
        <v>SIERRA DIENTE WIDIA  7 1/4 x 16/22 60d R</v>
      </c>
      <c r="D227" s="89">
        <f>VLOOKUP(A227,Datos!$A$10:$E$1593,4,FALSE)</f>
        <v>0</v>
      </c>
      <c r="E227" s="90">
        <f>VLOOKUP(A227,Datos!$A$10:$E$1593,5,FALSE)</f>
        <v>15797.47</v>
      </c>
      <c r="F227" s="91">
        <f t="shared" si="38"/>
        <v>15797.47</v>
      </c>
      <c r="G227" s="88"/>
      <c r="H227" s="88"/>
      <c r="I227" s="149">
        <f t="shared" si="39"/>
        <v>0</v>
      </c>
      <c r="J227" s="146"/>
    </row>
    <row r="228" spans="1:10" ht="31.95" customHeight="1" thickBot="1" x14ac:dyDescent="0.35">
      <c r="A228" s="204" t="s">
        <v>234</v>
      </c>
      <c r="B228" s="205"/>
      <c r="C228" s="205"/>
      <c r="D228" s="205"/>
      <c r="E228" s="205"/>
      <c r="F228" s="205"/>
      <c r="G228" s="205"/>
      <c r="H228" s="205"/>
      <c r="I228" s="205"/>
      <c r="J228" s="206"/>
    </row>
    <row r="229" spans="1:10" ht="18" customHeight="1" x14ac:dyDescent="0.3">
      <c r="A229" s="110">
        <v>18021</v>
      </c>
      <c r="B229" s="76" t="s">
        <v>235</v>
      </c>
      <c r="C229" s="85" t="str">
        <f>VLOOKUP(A229,Datos!$A$10:$E$1593,3,FALSE)</f>
        <v xml:space="preserve">DISCO DIAM 115mm CONTINUO ROTTWEILER    </v>
      </c>
      <c r="D229" s="85">
        <f>VLOOKUP(A229,Datos!$A$10:$E$1593,4,FALSE)</f>
        <v>10</v>
      </c>
      <c r="E229" s="86">
        <f>VLOOKUP(A229,Datos!$A$10:$E$1593,5,FALSE)</f>
        <v>4062.73</v>
      </c>
      <c r="F229" s="87">
        <f t="shared" ref="F229:F253" si="40">E229-(E229*DESC)</f>
        <v>4062.73</v>
      </c>
      <c r="G229" s="76"/>
      <c r="H229" s="76"/>
      <c r="I229" s="101">
        <f t="shared" ref="I229:I253" si="41">(F229-F229*H229/100)*G229</f>
        <v>0</v>
      </c>
      <c r="J229" s="141"/>
    </row>
    <row r="230" spans="1:10" ht="18" customHeight="1" x14ac:dyDescent="0.3">
      <c r="A230" s="111">
        <v>18039</v>
      </c>
      <c r="B230" s="61" t="s">
        <v>237</v>
      </c>
      <c r="C230" s="62" t="str">
        <f>VLOOKUP(A230,Datos!$A$10:$E$1593,3,FALSE)</f>
        <v xml:space="preserve">DISCO DIAM 115mm SEGMENTADO ROTTWEILER  </v>
      </c>
      <c r="D230" s="62">
        <f>VLOOKUP(A230,Datos!$A$10:$E$1593,4,FALSE)</f>
        <v>10</v>
      </c>
      <c r="E230" s="63">
        <f>VLOOKUP(A230,Datos!$A$10:$E$1593,5,FALSE)</f>
        <v>4267.3</v>
      </c>
      <c r="F230" s="64">
        <f t="shared" si="40"/>
        <v>4267.3</v>
      </c>
      <c r="G230" s="61"/>
      <c r="H230" s="61"/>
      <c r="I230" s="139">
        <f t="shared" si="41"/>
        <v>0</v>
      </c>
      <c r="J230" s="143"/>
    </row>
    <row r="231" spans="1:10" ht="32.4" customHeight="1" x14ac:dyDescent="0.3">
      <c r="A231" s="107">
        <v>18040</v>
      </c>
      <c r="B231" s="60" t="s">
        <v>239</v>
      </c>
      <c r="C231" s="69" t="str">
        <f>VLOOKUP(A231,Datos!$A$10:$E$1593,3,FALSE)</f>
        <v xml:space="preserve">DISCO DIAM 115mm TURBO ROTTWEILER       </v>
      </c>
      <c r="D231" s="69">
        <f>VLOOKUP(A231,Datos!$A$10:$E$1593,4,FALSE)</f>
        <v>10</v>
      </c>
      <c r="E231" s="70">
        <f>VLOOKUP(A231,Datos!$A$10:$E$1593,5,FALSE)</f>
        <v>4819.1099999999997</v>
      </c>
      <c r="F231" s="68">
        <f t="shared" si="40"/>
        <v>4819.1099999999997</v>
      </c>
      <c r="G231" s="60"/>
      <c r="H231" s="60"/>
      <c r="I231" s="94">
        <f t="shared" si="41"/>
        <v>0</v>
      </c>
      <c r="J231" s="142"/>
    </row>
    <row r="232" spans="1:10" ht="18" customHeight="1" x14ac:dyDescent="0.3">
      <c r="A232" s="111">
        <v>2168</v>
      </c>
      <c r="B232" s="61" t="s">
        <v>241</v>
      </c>
      <c r="C232" s="61" t="s">
        <v>242</v>
      </c>
      <c r="D232" s="62">
        <f>VLOOKUP(A232,Datos!$A$10:$E$1593,4,FALSE)</f>
        <v>0</v>
      </c>
      <c r="E232" s="63">
        <f>VLOOKUP(A232,Datos!$A$10:$E$1593,5,FALSE)</f>
        <v>21729.54</v>
      </c>
      <c r="F232" s="123">
        <f t="shared" si="40"/>
        <v>21729.54</v>
      </c>
      <c r="G232" s="61"/>
      <c r="H232" s="61"/>
      <c r="I232" s="139">
        <f t="shared" si="41"/>
        <v>0</v>
      </c>
      <c r="J232" s="144"/>
    </row>
    <row r="233" spans="1:10" ht="18" customHeight="1" x14ac:dyDescent="0.3">
      <c r="A233" s="107">
        <v>2169</v>
      </c>
      <c r="B233" s="60" t="s">
        <v>241</v>
      </c>
      <c r="C233" s="60" t="s">
        <v>243</v>
      </c>
      <c r="D233" s="69">
        <f>VLOOKUP(A233,Datos!$A$10:$E$1593,4,FALSE)</f>
        <v>0</v>
      </c>
      <c r="E233" s="70">
        <f>VLOOKUP(A233,Datos!$A$10:$E$1593,5,FALSE)</f>
        <v>26647.49</v>
      </c>
      <c r="F233" s="122">
        <f t="shared" si="40"/>
        <v>26647.49</v>
      </c>
      <c r="G233" s="60"/>
      <c r="H233" s="60"/>
      <c r="I233" s="94">
        <f t="shared" si="41"/>
        <v>0</v>
      </c>
      <c r="J233" s="143"/>
    </row>
    <row r="234" spans="1:10" ht="18" customHeight="1" x14ac:dyDescent="0.3">
      <c r="A234" s="111">
        <v>2170</v>
      </c>
      <c r="B234" s="61" t="s">
        <v>241</v>
      </c>
      <c r="C234" s="61" t="s">
        <v>244</v>
      </c>
      <c r="D234" s="62">
        <f>VLOOKUP(A234,Datos!$A$10:$E$1593,4,FALSE)</f>
        <v>0</v>
      </c>
      <c r="E234" s="63">
        <f>VLOOKUP(A234,Datos!$A$10:$E$1593,5,FALSE)</f>
        <v>12037.02</v>
      </c>
      <c r="F234" s="123">
        <f t="shared" si="40"/>
        <v>12037.02</v>
      </c>
      <c r="G234" s="61"/>
      <c r="H234" s="61"/>
      <c r="I234" s="139">
        <f t="shared" si="41"/>
        <v>0</v>
      </c>
      <c r="J234" s="143"/>
    </row>
    <row r="235" spans="1:10" ht="18" customHeight="1" x14ac:dyDescent="0.3">
      <c r="A235" s="107">
        <v>2171</v>
      </c>
      <c r="B235" s="60" t="s">
        <v>241</v>
      </c>
      <c r="C235" s="60" t="s">
        <v>245</v>
      </c>
      <c r="D235" s="69">
        <f>VLOOKUP(A235,Datos!$A$10:$E$1593,4,FALSE)</f>
        <v>0</v>
      </c>
      <c r="E235" s="70">
        <f>VLOOKUP(A235,Datos!$A$10:$E$1593,5,FALSE)</f>
        <v>28282.55</v>
      </c>
      <c r="F235" s="122">
        <f t="shared" si="40"/>
        <v>28282.55</v>
      </c>
      <c r="G235" s="60"/>
      <c r="H235" s="60"/>
      <c r="I235" s="94">
        <f t="shared" si="41"/>
        <v>0</v>
      </c>
      <c r="J235" s="143"/>
    </row>
    <row r="236" spans="1:10" ht="18" customHeight="1" x14ac:dyDescent="0.3">
      <c r="A236" s="111">
        <v>3367</v>
      </c>
      <c r="B236" s="61" t="s">
        <v>101</v>
      </c>
      <c r="C236" s="62" t="str">
        <f>VLOOKUP(A236,Datos!$A$10:$E$1593,3,FALSE)</f>
        <v xml:space="preserve">DISCO DIAMANTADO RHEIN 4.1/2 continuo   </v>
      </c>
      <c r="D236" s="62">
        <f>VLOOKUP(A236,Datos!$A$10:$E$1593,4,FALSE)</f>
        <v>10</v>
      </c>
      <c r="E236" s="63">
        <f>VLOOKUP(A236,Datos!$A$10:$E$1593,5,FALSE)</f>
        <v>6139.01</v>
      </c>
      <c r="F236" s="64">
        <f t="shared" si="40"/>
        <v>6139.01</v>
      </c>
      <c r="G236" s="61"/>
      <c r="H236" s="61"/>
      <c r="I236" s="139">
        <f t="shared" si="41"/>
        <v>0</v>
      </c>
      <c r="J236" s="144"/>
    </row>
    <row r="237" spans="1:10" ht="18" customHeight="1" x14ac:dyDescent="0.3">
      <c r="A237" s="107">
        <v>3368</v>
      </c>
      <c r="B237" s="60" t="s">
        <v>101</v>
      </c>
      <c r="C237" s="69" t="str">
        <f>VLOOKUP(A237,Datos!$A$10:$E$1593,3,FALSE)</f>
        <v xml:space="preserve">DISCO DIAMANTADO RHEIN 4.1/2 segmentado </v>
      </c>
      <c r="D237" s="69">
        <f>VLOOKUP(A237,Datos!$A$10:$E$1593,4,FALSE)</f>
        <v>10</v>
      </c>
      <c r="E237" s="70">
        <f>VLOOKUP(A237,Datos!$A$10:$E$1593,5,FALSE)</f>
        <v>7233.8</v>
      </c>
      <c r="F237" s="68">
        <f t="shared" si="40"/>
        <v>7233.8</v>
      </c>
      <c r="G237" s="60"/>
      <c r="H237" s="60"/>
      <c r="I237" s="94">
        <f t="shared" si="41"/>
        <v>0</v>
      </c>
      <c r="J237" s="143"/>
    </row>
    <row r="238" spans="1:10" ht="18" customHeight="1" x14ac:dyDescent="0.3">
      <c r="A238" s="111">
        <v>3370</v>
      </c>
      <c r="B238" s="61" t="s">
        <v>101</v>
      </c>
      <c r="C238" s="62" t="str">
        <f>VLOOKUP(A238,Datos!$A$10:$E$1593,3,FALSE)</f>
        <v xml:space="preserve">DISCO DIAMANTADO RHEIN 4.1/2 turbo      </v>
      </c>
      <c r="D238" s="62">
        <f>VLOOKUP(A238,Datos!$A$10:$E$1593,4,FALSE)</f>
        <v>10</v>
      </c>
      <c r="E238" s="63">
        <f>VLOOKUP(A238,Datos!$A$10:$E$1593,5,FALSE)</f>
        <v>8411.73</v>
      </c>
      <c r="F238" s="64">
        <f t="shared" si="40"/>
        <v>8411.73</v>
      </c>
      <c r="G238" s="61"/>
      <c r="H238" s="61"/>
      <c r="I238" s="139">
        <f t="shared" si="41"/>
        <v>0</v>
      </c>
      <c r="J238" s="143"/>
    </row>
    <row r="239" spans="1:10" ht="18" customHeight="1" x14ac:dyDescent="0.3">
      <c r="A239" s="107">
        <v>3371</v>
      </c>
      <c r="B239" s="60" t="s">
        <v>101</v>
      </c>
      <c r="C239" s="69" t="str">
        <f>VLOOKUP(A239,Datos!$A$10:$E$1593,3,FALSE)</f>
        <v>DISCO DIAMANTADO RHEIN 7        continuo</v>
      </c>
      <c r="D239" s="69">
        <f>VLOOKUP(A239,Datos!$A$10:$E$1593,4,FALSE)</f>
        <v>0</v>
      </c>
      <c r="E239" s="70">
        <f>VLOOKUP(A239,Datos!$A$10:$E$1593,5,FALSE)</f>
        <v>15025.76</v>
      </c>
      <c r="F239" s="68">
        <f t="shared" si="40"/>
        <v>15025.76</v>
      </c>
      <c r="G239" s="60"/>
      <c r="H239" s="60"/>
      <c r="I239" s="94">
        <f t="shared" si="41"/>
        <v>0</v>
      </c>
      <c r="J239" s="143"/>
    </row>
    <row r="240" spans="1:10" ht="18" customHeight="1" x14ac:dyDescent="0.3">
      <c r="A240" s="111">
        <v>3372</v>
      </c>
      <c r="B240" s="61" t="s">
        <v>101</v>
      </c>
      <c r="C240" s="62" t="str">
        <f>VLOOKUP(A240,Datos!$A$10:$E$1593,3,FALSE)</f>
        <v>DISCO DIAMANTADO RHEIN 7        segmenta</v>
      </c>
      <c r="D240" s="62">
        <f>VLOOKUP(A240,Datos!$A$10:$E$1593,4,FALSE)</f>
        <v>0</v>
      </c>
      <c r="E240" s="63">
        <f>VLOOKUP(A240,Datos!$A$10:$E$1593,5,FALSE)</f>
        <v>17973.599999999999</v>
      </c>
      <c r="F240" s="64">
        <f t="shared" si="40"/>
        <v>17973.599999999999</v>
      </c>
      <c r="G240" s="61"/>
      <c r="H240" s="61"/>
      <c r="I240" s="139">
        <f t="shared" si="41"/>
        <v>0</v>
      </c>
      <c r="J240" s="143"/>
    </row>
    <row r="241" spans="1:10" ht="18" customHeight="1" x14ac:dyDescent="0.3">
      <c r="A241" s="107">
        <v>3375</v>
      </c>
      <c r="B241" s="60" t="s">
        <v>101</v>
      </c>
      <c r="C241" s="69" t="str">
        <f>VLOOKUP(A241,Datos!$A$10:$E$1593,3,FALSE)</f>
        <v xml:space="preserve">DISCO DIAMANTADO RHEIN 7        turbo   </v>
      </c>
      <c r="D241" s="69">
        <f>VLOOKUP(A241,Datos!$A$10:$E$1593,4,FALSE)</f>
        <v>0</v>
      </c>
      <c r="E241" s="70">
        <f>VLOOKUP(A241,Datos!$A$10:$E$1593,5,FALSE)</f>
        <v>20127.98</v>
      </c>
      <c r="F241" s="68">
        <f t="shared" si="40"/>
        <v>20127.98</v>
      </c>
      <c r="G241" s="60"/>
      <c r="H241" s="60"/>
      <c r="I241" s="94">
        <f t="shared" si="41"/>
        <v>0</v>
      </c>
      <c r="J241" s="143"/>
    </row>
    <row r="242" spans="1:10" ht="18" customHeight="1" x14ac:dyDescent="0.3">
      <c r="A242" s="111">
        <v>3376</v>
      </c>
      <c r="B242" s="61" t="s">
        <v>101</v>
      </c>
      <c r="C242" s="62" t="str">
        <f>VLOOKUP(A242,Datos!$A$10:$E$1593,3,FALSE)</f>
        <v xml:space="preserve">DISCO DIAMANTADO RHEIN 9         turbo  </v>
      </c>
      <c r="D242" s="62">
        <f>VLOOKUP(A242,Datos!$A$10:$E$1593,4,FALSE)</f>
        <v>0</v>
      </c>
      <c r="E242" s="63">
        <f>VLOOKUP(A242,Datos!$A$10:$E$1593,5,FALSE)</f>
        <v>32339.49</v>
      </c>
      <c r="F242" s="64">
        <f t="shared" si="40"/>
        <v>32339.49</v>
      </c>
      <c r="G242" s="61"/>
      <c r="H242" s="61"/>
      <c r="I242" s="139">
        <f t="shared" si="41"/>
        <v>0</v>
      </c>
      <c r="J242" s="143"/>
    </row>
    <row r="243" spans="1:10" ht="18" customHeight="1" x14ac:dyDescent="0.3">
      <c r="A243" s="107">
        <v>3377</v>
      </c>
      <c r="B243" s="60" t="s">
        <v>101</v>
      </c>
      <c r="C243" s="69" t="str">
        <f>VLOOKUP(A243,Datos!$A$10:$E$1593,3,FALSE)</f>
        <v>DISCO DIAMANTADO RHEIN 9        continuo</v>
      </c>
      <c r="D243" s="69">
        <f>VLOOKUP(A243,Datos!$A$10:$E$1593,4,FALSE)</f>
        <v>0</v>
      </c>
      <c r="E243" s="70">
        <f>VLOOKUP(A243,Datos!$A$10:$E$1593,5,FALSE)</f>
        <v>25876.86</v>
      </c>
      <c r="F243" s="68">
        <f t="shared" si="40"/>
        <v>25876.86</v>
      </c>
      <c r="G243" s="60"/>
      <c r="H243" s="60"/>
      <c r="I243" s="94">
        <f t="shared" si="41"/>
        <v>0</v>
      </c>
      <c r="J243" s="143"/>
    </row>
    <row r="244" spans="1:10" ht="18" customHeight="1" x14ac:dyDescent="0.3">
      <c r="A244" s="111">
        <v>3378</v>
      </c>
      <c r="B244" s="61" t="s">
        <v>101</v>
      </c>
      <c r="C244" s="62" t="str">
        <f>VLOOKUP(A244,Datos!$A$10:$E$1593,3,FALSE)</f>
        <v>DISCO DIAMANTADO RHEIN 9        segmenta</v>
      </c>
      <c r="D244" s="62">
        <f>VLOOKUP(A244,Datos!$A$10:$E$1593,4,FALSE)</f>
        <v>0</v>
      </c>
      <c r="E244" s="63">
        <f>VLOOKUP(A244,Datos!$A$10:$E$1593,5,FALSE)</f>
        <v>27664.38</v>
      </c>
      <c r="F244" s="64">
        <f t="shared" si="40"/>
        <v>27664.38</v>
      </c>
      <c r="G244" s="61"/>
      <c r="H244" s="61"/>
      <c r="I244" s="139">
        <f t="shared" si="41"/>
        <v>0</v>
      </c>
      <c r="J244" s="142"/>
    </row>
    <row r="245" spans="1:10" ht="18" customHeight="1" x14ac:dyDescent="0.3">
      <c r="A245" s="107">
        <v>3380</v>
      </c>
      <c r="B245" s="60" t="s">
        <v>255</v>
      </c>
      <c r="C245" s="69" t="str">
        <f>VLOOKUP(A245,Datos!$A$10:$E$1593,3,FALSE)</f>
        <v xml:space="preserve">DISCO DIAMANTADO yard  4.1/2 continuo   </v>
      </c>
      <c r="D245" s="69">
        <f>VLOOKUP(A245,Datos!$A$10:$E$1593,4,FALSE)</f>
        <v>10</v>
      </c>
      <c r="E245" s="70">
        <f>VLOOKUP(A245,Datos!$A$10:$E$1593,5,FALSE)</f>
        <v>4450.0200000000004</v>
      </c>
      <c r="F245" s="68">
        <f t="shared" si="40"/>
        <v>4450.0200000000004</v>
      </c>
      <c r="G245" s="60"/>
      <c r="H245" s="60"/>
      <c r="I245" s="94">
        <f t="shared" si="41"/>
        <v>0</v>
      </c>
      <c r="J245" s="143"/>
    </row>
    <row r="246" spans="1:10" ht="18" customHeight="1" x14ac:dyDescent="0.3">
      <c r="A246" s="111">
        <v>3381</v>
      </c>
      <c r="B246" s="61" t="s">
        <v>255</v>
      </c>
      <c r="C246" s="62" t="str">
        <f>VLOOKUP(A246,Datos!$A$10:$E$1593,3,FALSE)</f>
        <v xml:space="preserve">DISCO DIAMANTADO yard  4.1/2 segmentado </v>
      </c>
      <c r="D246" s="62">
        <f>VLOOKUP(A246,Datos!$A$10:$E$1593,4,FALSE)</f>
        <v>10</v>
      </c>
      <c r="E246" s="63">
        <f>VLOOKUP(A246,Datos!$A$10:$E$1593,5,FALSE)</f>
        <v>5109.92</v>
      </c>
      <c r="F246" s="64">
        <f t="shared" si="40"/>
        <v>5109.92</v>
      </c>
      <c r="G246" s="61"/>
      <c r="H246" s="61"/>
      <c r="I246" s="139">
        <f t="shared" si="41"/>
        <v>0</v>
      </c>
      <c r="J246" s="143"/>
    </row>
    <row r="247" spans="1:10" ht="18" customHeight="1" x14ac:dyDescent="0.3">
      <c r="A247" s="107">
        <v>3382</v>
      </c>
      <c r="B247" s="60" t="s">
        <v>255</v>
      </c>
      <c r="C247" s="69" t="str">
        <f>VLOOKUP(A247,Datos!$A$10:$E$1593,3,FALSE)</f>
        <v xml:space="preserve">DISCO DIAMANTADO yard  4.1/2 turbo      </v>
      </c>
      <c r="D247" s="69">
        <f>VLOOKUP(A247,Datos!$A$10:$E$1593,4,FALSE)</f>
        <v>10</v>
      </c>
      <c r="E247" s="70">
        <f>VLOOKUP(A247,Datos!$A$10:$E$1593,5,FALSE)</f>
        <v>5702.12</v>
      </c>
      <c r="F247" s="68">
        <f t="shared" si="40"/>
        <v>5702.12</v>
      </c>
      <c r="G247" s="60"/>
      <c r="H247" s="60"/>
      <c r="I247" s="94">
        <f t="shared" si="41"/>
        <v>0</v>
      </c>
      <c r="J247" s="143"/>
    </row>
    <row r="248" spans="1:10" ht="18" customHeight="1" x14ac:dyDescent="0.3">
      <c r="A248" s="111">
        <v>3383</v>
      </c>
      <c r="B248" s="61" t="s">
        <v>255</v>
      </c>
      <c r="C248" s="62" t="str">
        <f>VLOOKUP(A248,Datos!$A$10:$E$1593,3,FALSE)</f>
        <v>DISCO DIAMANTADO yard  7        continuo</v>
      </c>
      <c r="D248" s="62">
        <f>VLOOKUP(A248,Datos!$A$10:$E$1593,4,FALSE)</f>
        <v>0</v>
      </c>
      <c r="E248" s="63">
        <f>VLOOKUP(A248,Datos!$A$10:$E$1593,5,FALSE)</f>
        <v>11962.55</v>
      </c>
      <c r="F248" s="64">
        <f t="shared" si="40"/>
        <v>11962.55</v>
      </c>
      <c r="G248" s="61"/>
      <c r="H248" s="61"/>
      <c r="I248" s="139">
        <f t="shared" si="41"/>
        <v>0</v>
      </c>
      <c r="J248" s="143"/>
    </row>
    <row r="249" spans="1:10" ht="18" customHeight="1" x14ac:dyDescent="0.3">
      <c r="A249" s="107">
        <v>3384</v>
      </c>
      <c r="B249" s="60" t="s">
        <v>255</v>
      </c>
      <c r="C249" s="69" t="str">
        <f>VLOOKUP(A249,Datos!$A$10:$E$1593,3,FALSE)</f>
        <v>DISCO DIAMANTADO yard  7        segmenta</v>
      </c>
      <c r="D249" s="69">
        <f>VLOOKUP(A249,Datos!$A$10:$E$1593,4,FALSE)</f>
        <v>0</v>
      </c>
      <c r="E249" s="70">
        <f>VLOOKUP(A249,Datos!$A$10:$E$1593,5,FALSE)</f>
        <v>13992.9</v>
      </c>
      <c r="F249" s="68">
        <f t="shared" si="40"/>
        <v>13992.9</v>
      </c>
      <c r="G249" s="60"/>
      <c r="H249" s="60"/>
      <c r="I249" s="94">
        <f t="shared" si="41"/>
        <v>0</v>
      </c>
      <c r="J249" s="143"/>
    </row>
    <row r="250" spans="1:10" ht="18" customHeight="1" x14ac:dyDescent="0.3">
      <c r="A250" s="111">
        <v>3385</v>
      </c>
      <c r="B250" s="61" t="s">
        <v>255</v>
      </c>
      <c r="C250" s="62" t="str">
        <f>VLOOKUP(A250,Datos!$A$10:$E$1593,3,FALSE)</f>
        <v xml:space="preserve">DISCO DIAMANTADO yard  7   turbo        </v>
      </c>
      <c r="D250" s="62">
        <f>VLOOKUP(A250,Datos!$A$10:$E$1593,4,FALSE)</f>
        <v>0</v>
      </c>
      <c r="E250" s="63">
        <f>VLOOKUP(A250,Datos!$A$10:$E$1593,5,FALSE)</f>
        <v>14940.43</v>
      </c>
      <c r="F250" s="64">
        <f t="shared" si="40"/>
        <v>14940.43</v>
      </c>
      <c r="G250" s="61"/>
      <c r="H250" s="61"/>
      <c r="I250" s="139">
        <f t="shared" si="41"/>
        <v>0</v>
      </c>
      <c r="J250" s="143"/>
    </row>
    <row r="251" spans="1:10" ht="18" customHeight="1" x14ac:dyDescent="0.3">
      <c r="A251" s="107">
        <v>3386</v>
      </c>
      <c r="B251" s="60" t="s">
        <v>255</v>
      </c>
      <c r="C251" s="69" t="str">
        <f>VLOOKUP(A251,Datos!$A$10:$E$1593,3,FALSE)</f>
        <v>DISCO DIAMANTADO yard  9        segmenta</v>
      </c>
      <c r="D251" s="69">
        <f>VLOOKUP(A251,Datos!$A$10:$E$1593,4,FALSE)</f>
        <v>0</v>
      </c>
      <c r="E251" s="70">
        <f>VLOOKUP(A251,Datos!$A$10:$E$1593,5,FALSE)</f>
        <v>21945.4</v>
      </c>
      <c r="F251" s="68">
        <f t="shared" si="40"/>
        <v>21945.4</v>
      </c>
      <c r="G251" s="60"/>
      <c r="H251" s="60"/>
      <c r="I251" s="94">
        <f t="shared" si="41"/>
        <v>0</v>
      </c>
      <c r="J251" s="143"/>
    </row>
    <row r="252" spans="1:10" ht="18" customHeight="1" x14ac:dyDescent="0.3">
      <c r="A252" s="111">
        <v>3387</v>
      </c>
      <c r="B252" s="61" t="s">
        <v>255</v>
      </c>
      <c r="C252" s="62" t="str">
        <f>VLOOKUP(A252,Datos!$A$10:$E$1593,3,FALSE)</f>
        <v xml:space="preserve">DISCO DIAMANTADO yard  9   continuo     </v>
      </c>
      <c r="D252" s="62">
        <f>VLOOKUP(A252,Datos!$A$10:$E$1593,4,FALSE)</f>
        <v>0</v>
      </c>
      <c r="E252" s="63">
        <f>VLOOKUP(A252,Datos!$A$10:$E$1593,5,FALSE)</f>
        <v>20896.29</v>
      </c>
      <c r="F252" s="64">
        <f t="shared" si="40"/>
        <v>20896.29</v>
      </c>
      <c r="G252" s="61"/>
      <c r="H252" s="61"/>
      <c r="I252" s="139">
        <f t="shared" si="41"/>
        <v>0</v>
      </c>
      <c r="J252" s="143"/>
    </row>
    <row r="253" spans="1:10" ht="18" customHeight="1" thickBot="1" x14ac:dyDescent="0.35">
      <c r="A253" s="108">
        <v>3388</v>
      </c>
      <c r="B253" s="72" t="s">
        <v>255</v>
      </c>
      <c r="C253" s="73" t="str">
        <f>VLOOKUP(A253,Datos!$A$10:$E$1593,3,FALSE)</f>
        <v xml:space="preserve">DISCO DIAMANTADO yard  9   turbo        </v>
      </c>
      <c r="D253" s="73">
        <f>VLOOKUP(A253,Datos!$A$10:$E$1593,4,FALSE)</f>
        <v>0</v>
      </c>
      <c r="E253" s="74">
        <f>VLOOKUP(A253,Datos!$A$10:$E$1593,5,FALSE)</f>
        <v>24838.74</v>
      </c>
      <c r="F253" s="75">
        <f t="shared" si="40"/>
        <v>24838.74</v>
      </c>
      <c r="G253" s="72"/>
      <c r="H253" s="72"/>
      <c r="I253" s="100">
        <f t="shared" si="41"/>
        <v>0</v>
      </c>
      <c r="J253" s="146"/>
    </row>
    <row r="254" spans="1:10" ht="31.95" customHeight="1" thickBot="1" x14ac:dyDescent="0.35">
      <c r="A254" s="204" t="s">
        <v>265</v>
      </c>
      <c r="B254" s="205"/>
      <c r="C254" s="205"/>
      <c r="D254" s="205"/>
      <c r="E254" s="205"/>
      <c r="F254" s="205"/>
      <c r="G254" s="205"/>
      <c r="H254" s="205"/>
      <c r="I254" s="205"/>
      <c r="J254" s="206"/>
    </row>
    <row r="255" spans="1:10" ht="18" customHeight="1" x14ac:dyDescent="0.3">
      <c r="A255" s="114">
        <v>18009</v>
      </c>
      <c r="B255" s="77" t="s">
        <v>266</v>
      </c>
      <c r="C255" s="78" t="str">
        <f>VLOOKUP(A255,Datos!$A$10:$E$1593,3,FALSE)</f>
        <v xml:space="preserve">LIJA C/VELCRO 115mm GRANO 40 (20u)      </v>
      </c>
      <c r="D255" s="78">
        <f>VLOOKUP(A255,Datos!$A$10:$E$1593,4,FALSE)</f>
        <v>0</v>
      </c>
      <c r="E255" s="79">
        <f>VLOOKUP(A255,Datos!$A$10:$E$1593,5,FALSE)</f>
        <v>4667.26</v>
      </c>
      <c r="F255" s="125">
        <f t="shared" ref="F255:F266" si="42">E255-(E255*DESC)</f>
        <v>4667.26</v>
      </c>
      <c r="G255" s="77"/>
      <c r="H255" s="77"/>
      <c r="I255" s="155">
        <f t="shared" ref="I255:I266" si="43">(F255-F255*H255/100)*G255</f>
        <v>0</v>
      </c>
      <c r="J255" s="141"/>
    </row>
    <row r="256" spans="1:10" ht="18" customHeight="1" x14ac:dyDescent="0.3">
      <c r="A256" s="107">
        <v>18026</v>
      </c>
      <c r="B256" s="60" t="s">
        <v>267</v>
      </c>
      <c r="C256" s="69" t="str">
        <f>VLOOKUP(A256,Datos!$A$10:$E$1593,3,FALSE)</f>
        <v xml:space="preserve">LIJA C/VELCRO 115mm GRANO 120 (20u)     </v>
      </c>
      <c r="D256" s="69">
        <f>VLOOKUP(A256,Datos!$A$10:$E$1593,4,FALSE)</f>
        <v>0</v>
      </c>
      <c r="E256" s="70">
        <f>VLOOKUP(A256,Datos!$A$10:$E$1593,5,FALSE)</f>
        <v>4667.38</v>
      </c>
      <c r="F256" s="68">
        <f t="shared" si="42"/>
        <v>4667.38</v>
      </c>
      <c r="G256" s="60"/>
      <c r="H256" s="60"/>
      <c r="I256" s="94">
        <f t="shared" si="43"/>
        <v>0</v>
      </c>
      <c r="J256" s="143"/>
    </row>
    <row r="257" spans="1:11" ht="18" customHeight="1" x14ac:dyDescent="0.3">
      <c r="A257" s="111">
        <v>18027</v>
      </c>
      <c r="B257" s="61" t="s">
        <v>268</v>
      </c>
      <c r="C257" s="62" t="str">
        <f>VLOOKUP(A257,Datos!$A$10:$E$1593,3,FALSE)</f>
        <v xml:space="preserve">LIJA C/VELCRO 115mm GRANO 80 (20u)      </v>
      </c>
      <c r="D257" s="62">
        <f>VLOOKUP(A257,Datos!$A$10:$E$1593,4,FALSE)</f>
        <v>0</v>
      </c>
      <c r="E257" s="63">
        <f>VLOOKUP(A257,Datos!$A$10:$E$1593,5,FALSE)</f>
        <v>4667.38</v>
      </c>
      <c r="F257" s="64">
        <f t="shared" si="42"/>
        <v>4667.38</v>
      </c>
      <c r="G257" s="61"/>
      <c r="H257" s="61"/>
      <c r="I257" s="139">
        <f t="shared" si="43"/>
        <v>0</v>
      </c>
      <c r="J257" s="143"/>
    </row>
    <row r="258" spans="1:11" ht="18" customHeight="1" x14ac:dyDescent="0.3">
      <c r="A258" s="107">
        <v>18028</v>
      </c>
      <c r="B258" s="60" t="s">
        <v>269</v>
      </c>
      <c r="C258" s="69" t="str">
        <f>VLOOKUP(A258,Datos!$A$10:$E$1593,3,FALSE)</f>
        <v xml:space="preserve">LIJA C/VELCRO 115mm GRANO 60 (20u)      </v>
      </c>
      <c r="D258" s="69">
        <f>VLOOKUP(A258,Datos!$A$10:$E$1593,4,FALSE)</f>
        <v>0</v>
      </c>
      <c r="E258" s="70">
        <f>VLOOKUP(A258,Datos!$A$10:$E$1593,5,FALSE)</f>
        <v>4667.38</v>
      </c>
      <c r="F258" s="68">
        <f t="shared" si="42"/>
        <v>4667.38</v>
      </c>
      <c r="G258" s="60"/>
      <c r="H258" s="60"/>
      <c r="I258" s="94">
        <f t="shared" si="43"/>
        <v>0</v>
      </c>
      <c r="J258" s="143"/>
    </row>
    <row r="259" spans="1:11" ht="18" customHeight="1" x14ac:dyDescent="0.3">
      <c r="A259" s="111">
        <v>3315</v>
      </c>
      <c r="B259" s="61" t="s">
        <v>218</v>
      </c>
      <c r="C259" s="62" t="str">
        <f>VLOOKUP(A259,Datos!$A$10:$E$1593,3,FALSE)</f>
        <v>DISCO C/velcro de Lija 5"  KOLN grano  4</v>
      </c>
      <c r="D259" s="62">
        <f>VLOOKUP(A259,Datos!$A$10:$E$1593,4,FALSE)</f>
        <v>10</v>
      </c>
      <c r="E259" s="63">
        <f>VLOOKUP(A259,Datos!$A$10:$E$1593,5,FALSE)</f>
        <v>6040.83</v>
      </c>
      <c r="F259" s="64">
        <f t="shared" si="42"/>
        <v>6040.83</v>
      </c>
      <c r="G259" s="61"/>
      <c r="H259" s="61"/>
      <c r="I259" s="139">
        <f t="shared" si="43"/>
        <v>0</v>
      </c>
      <c r="J259" s="144"/>
    </row>
    <row r="260" spans="1:11" ht="18" customHeight="1" x14ac:dyDescent="0.3">
      <c r="A260" s="107">
        <v>3316</v>
      </c>
      <c r="B260" s="60" t="s">
        <v>218</v>
      </c>
      <c r="C260" s="69" t="str">
        <f>VLOOKUP(A260,Datos!$A$10:$E$1593,3,FALSE)</f>
        <v>DISCO C/velcro de Lija  5" KOLN grano  6</v>
      </c>
      <c r="D260" s="69">
        <f>VLOOKUP(A260,Datos!$A$10:$E$1593,4,FALSE)</f>
        <v>10</v>
      </c>
      <c r="E260" s="70">
        <f>VLOOKUP(A260,Datos!$A$10:$E$1593,5,FALSE)</f>
        <v>6040.83</v>
      </c>
      <c r="F260" s="68">
        <f t="shared" si="42"/>
        <v>6040.83</v>
      </c>
      <c r="G260" s="60"/>
      <c r="H260" s="60"/>
      <c r="I260" s="94">
        <f t="shared" si="43"/>
        <v>0</v>
      </c>
      <c r="J260" s="143"/>
    </row>
    <row r="261" spans="1:11" ht="18" customHeight="1" x14ac:dyDescent="0.3">
      <c r="A261" s="111">
        <v>3317</v>
      </c>
      <c r="B261" s="61" t="s">
        <v>218</v>
      </c>
      <c r="C261" s="62" t="str">
        <f>VLOOKUP(A261,Datos!$A$10:$E$1593,3,FALSE)</f>
        <v>DISCO C/velcro de Lija 5" KOLN grano  80</v>
      </c>
      <c r="D261" s="62">
        <f>VLOOKUP(A261,Datos!$A$10:$E$1593,4,FALSE)</f>
        <v>10</v>
      </c>
      <c r="E261" s="63">
        <f>VLOOKUP(A261,Datos!$A$10:$E$1593,5,FALSE)</f>
        <v>6040.83</v>
      </c>
      <c r="F261" s="64">
        <f t="shared" si="42"/>
        <v>6040.83</v>
      </c>
      <c r="G261" s="61"/>
      <c r="H261" s="61"/>
      <c r="I261" s="139">
        <f t="shared" si="43"/>
        <v>0</v>
      </c>
      <c r="J261" s="143"/>
    </row>
    <row r="262" spans="1:11" ht="18" customHeight="1" x14ac:dyDescent="0.3">
      <c r="A262" s="107">
        <v>3318</v>
      </c>
      <c r="B262" s="60" t="s">
        <v>218</v>
      </c>
      <c r="C262" s="69" t="str">
        <f>VLOOKUP(A262,Datos!$A$10:$E$1593,3,FALSE)</f>
        <v>DISCO C/velcro de Lija 5"  KOLN grano 12</v>
      </c>
      <c r="D262" s="69">
        <f>VLOOKUP(A262,Datos!$A$10:$E$1593,4,FALSE)</f>
        <v>10</v>
      </c>
      <c r="E262" s="70">
        <f>VLOOKUP(A262,Datos!$A$10:$E$1593,5,FALSE)</f>
        <v>6040.83</v>
      </c>
      <c r="F262" s="68">
        <f t="shared" si="42"/>
        <v>6040.83</v>
      </c>
      <c r="G262" s="60"/>
      <c r="H262" s="60"/>
      <c r="I262" s="94">
        <f t="shared" si="43"/>
        <v>0</v>
      </c>
      <c r="J262" s="142"/>
      <c r="K262" s="9"/>
    </row>
    <row r="263" spans="1:11" ht="18" customHeight="1" x14ac:dyDescent="0.3">
      <c r="A263" s="111">
        <v>3350</v>
      </c>
      <c r="B263" s="61" t="s">
        <v>101</v>
      </c>
      <c r="C263" s="62" t="str">
        <f>VLOOKUP(A263,Datos!$A$10:$E$1593,3,FALSE)</f>
        <v xml:space="preserve">DISCO FLAP OX. AL. 4,5 grano  40.       </v>
      </c>
      <c r="D263" s="62">
        <f>VLOOKUP(A263,Datos!$A$10:$E$1593,4,FALSE)</f>
        <v>10</v>
      </c>
      <c r="E263" s="63">
        <f>VLOOKUP(A263,Datos!$A$10:$E$1593,5,FALSE)</f>
        <v>2278.52</v>
      </c>
      <c r="F263" s="64">
        <f t="shared" si="42"/>
        <v>2278.52</v>
      </c>
      <c r="G263" s="61"/>
      <c r="H263" s="61"/>
      <c r="I263" s="139">
        <f t="shared" si="43"/>
        <v>0</v>
      </c>
      <c r="J263" s="144"/>
    </row>
    <row r="264" spans="1:11" ht="18" customHeight="1" x14ac:dyDescent="0.3">
      <c r="A264" s="107">
        <v>3351</v>
      </c>
      <c r="B264" s="60" t="s">
        <v>101</v>
      </c>
      <c r="C264" s="69" t="str">
        <f>VLOOKUP(A264,Datos!$A$10:$E$1593,3,FALSE)</f>
        <v xml:space="preserve">DISCO FLAP OX. AL. 4,5 grano  60        </v>
      </c>
      <c r="D264" s="69">
        <f>VLOOKUP(A264,Datos!$A$10:$E$1593,4,FALSE)</f>
        <v>10</v>
      </c>
      <c r="E264" s="70">
        <f>VLOOKUP(A264,Datos!$A$10:$E$1593,5,FALSE)</f>
        <v>2278.52</v>
      </c>
      <c r="F264" s="68">
        <f t="shared" si="42"/>
        <v>2278.52</v>
      </c>
      <c r="G264" s="60"/>
      <c r="H264" s="60"/>
      <c r="I264" s="94">
        <f t="shared" si="43"/>
        <v>0</v>
      </c>
      <c r="J264" s="143"/>
    </row>
    <row r="265" spans="1:11" ht="18" customHeight="1" x14ac:dyDescent="0.3">
      <c r="A265" s="111">
        <v>3352</v>
      </c>
      <c r="B265" s="61" t="s">
        <v>101</v>
      </c>
      <c r="C265" s="62" t="str">
        <f>VLOOKUP(A265,Datos!$A$10:$E$1593,3,FALSE)</f>
        <v xml:space="preserve">DISCO FLAP OX. AL. 4,5 grano  80        </v>
      </c>
      <c r="D265" s="62">
        <f>VLOOKUP(A265,Datos!$A$10:$E$1593,4,FALSE)</f>
        <v>10</v>
      </c>
      <c r="E265" s="63">
        <f>VLOOKUP(A265,Datos!$A$10:$E$1593,5,FALSE)</f>
        <v>2278.52</v>
      </c>
      <c r="F265" s="64">
        <f t="shared" si="42"/>
        <v>2278.52</v>
      </c>
      <c r="G265" s="61"/>
      <c r="H265" s="61"/>
      <c r="I265" s="139">
        <f t="shared" si="43"/>
        <v>0</v>
      </c>
      <c r="J265" s="143"/>
    </row>
    <row r="266" spans="1:11" ht="18" customHeight="1" thickBot="1" x14ac:dyDescent="0.35">
      <c r="A266" s="107">
        <v>3353</v>
      </c>
      <c r="B266" s="60" t="s">
        <v>101</v>
      </c>
      <c r="C266" s="69" t="str">
        <f>VLOOKUP(A266,Datos!$A$10:$E$1593,3,FALSE)</f>
        <v xml:space="preserve">DISCO FLAP OX. AL. 4,5 grano 120        </v>
      </c>
      <c r="D266" s="69">
        <f>VLOOKUP(A266,Datos!$A$10:$E$1593,4,FALSE)</f>
        <v>10</v>
      </c>
      <c r="E266" s="70">
        <f>VLOOKUP(A266,Datos!$A$10:$E$1593,5,FALSE)</f>
        <v>2278.52</v>
      </c>
      <c r="F266" s="68">
        <f t="shared" si="42"/>
        <v>2278.52</v>
      </c>
      <c r="G266" s="60"/>
      <c r="H266" s="60"/>
      <c r="I266" s="94">
        <f t="shared" si="43"/>
        <v>0</v>
      </c>
      <c r="J266" s="142"/>
    </row>
    <row r="267" spans="1:11" ht="31.95" customHeight="1" thickBot="1" x14ac:dyDescent="0.35">
      <c r="A267" s="204" t="s">
        <v>282</v>
      </c>
      <c r="B267" s="205"/>
      <c r="C267" s="205"/>
      <c r="D267" s="205"/>
      <c r="E267" s="205"/>
      <c r="F267" s="205"/>
      <c r="G267" s="205"/>
      <c r="H267" s="205"/>
      <c r="I267" s="205"/>
      <c r="J267" s="206"/>
    </row>
    <row r="268" spans="1:11" ht="53.25" customHeight="1" x14ac:dyDescent="0.3">
      <c r="A268" s="114">
        <v>14087</v>
      </c>
      <c r="B268" s="77">
        <v>9860</v>
      </c>
      <c r="C268" s="78" t="str">
        <f>VLOOKUP(A268,Datos!$A$10:$E$1593,3,FALSE)</f>
        <v xml:space="preserve">SOLDADOR 40 WATTS MANGO DE MADERA       </v>
      </c>
      <c r="D268" s="78">
        <f>VLOOKUP(A268,Datos!$A$10:$E$1593,4,FALSE)</f>
        <v>0</v>
      </c>
      <c r="E268" s="79">
        <f>VLOOKUP(A268,Datos!$A$10:$E$1593,5,FALSE)</f>
        <v>3592.08</v>
      </c>
      <c r="F268" s="125">
        <f t="shared" ref="F268:F283" si="44">E268-(E268*DESC)</f>
        <v>3592.08</v>
      </c>
      <c r="G268" s="77"/>
      <c r="H268" s="77"/>
      <c r="I268" s="155">
        <f t="shared" ref="I268:I283" si="45">(F268-F268*H268/100)*G268</f>
        <v>0</v>
      </c>
      <c r="J268" s="150"/>
    </row>
    <row r="269" spans="1:11" ht="67.5" customHeight="1" x14ac:dyDescent="0.3">
      <c r="A269" s="107">
        <v>29</v>
      </c>
      <c r="B269" s="60" t="s">
        <v>284</v>
      </c>
      <c r="C269" s="69" t="str">
        <f>VLOOKUP(A269,Datos!$A$10:$E$1593,3,FALSE)</f>
        <v xml:space="preserve">CAJA TERMICA 1-2                        </v>
      </c>
      <c r="D269" s="69">
        <f>VLOOKUP(A269,Datos!$A$10:$E$1593,4,FALSE)</f>
        <v>0</v>
      </c>
      <c r="E269" s="70">
        <f>VLOOKUP(A269,Datos!$A$10:$E$1593,5,FALSE)</f>
        <v>2697.35</v>
      </c>
      <c r="F269" s="68">
        <f t="shared" si="44"/>
        <v>2697.35</v>
      </c>
      <c r="G269" s="60"/>
      <c r="H269" s="60"/>
      <c r="I269" s="94">
        <f t="shared" si="45"/>
        <v>0</v>
      </c>
      <c r="J269" s="143"/>
    </row>
    <row r="270" spans="1:11" ht="67.5" customHeight="1" x14ac:dyDescent="0.3">
      <c r="A270" s="111">
        <v>14097</v>
      </c>
      <c r="B270" s="61">
        <v>12457</v>
      </c>
      <c r="C270" s="62" t="str">
        <f>VLOOKUP(A270,Datos!$A$10:$E$1593,3,FALSE)</f>
        <v xml:space="preserve">PINZA PELACABLE AUTOMATICO              </v>
      </c>
      <c r="D270" s="62">
        <f>VLOOKUP(A270,Datos!$A$10:$E$1593,4,FALSE)</f>
        <v>0</v>
      </c>
      <c r="E270" s="63">
        <f>VLOOKUP(A270,Datos!$A$10:$E$1593,5,FALSE)</f>
        <v>6297.69</v>
      </c>
      <c r="F270" s="64">
        <f t="shared" si="44"/>
        <v>6297.69</v>
      </c>
      <c r="G270" s="61"/>
      <c r="H270" s="61"/>
      <c r="I270" s="139">
        <f t="shared" si="45"/>
        <v>0</v>
      </c>
      <c r="J270" s="145"/>
    </row>
    <row r="271" spans="1:11" ht="42" customHeight="1" x14ac:dyDescent="0.3">
      <c r="A271" s="107">
        <v>14098</v>
      </c>
      <c r="B271" s="60">
        <v>12381</v>
      </c>
      <c r="C271" s="69" t="str">
        <f>VLOOKUP(A271,Datos!$A$10:$E$1593,3,FALSE)</f>
        <v xml:space="preserve">PELA CABLE GIRATORIO                    </v>
      </c>
      <c r="D271" s="69">
        <f>VLOOKUP(A271,Datos!$A$10:$E$1593,4,FALSE)</f>
        <v>0</v>
      </c>
      <c r="E271" s="70">
        <f>VLOOKUP(A271,Datos!$A$10:$E$1593,5,FALSE)</f>
        <v>2897.47</v>
      </c>
      <c r="F271" s="68">
        <f t="shared" si="44"/>
        <v>2897.47</v>
      </c>
      <c r="G271" s="60"/>
      <c r="H271" s="60"/>
      <c r="I271" s="94">
        <f t="shared" si="45"/>
        <v>0</v>
      </c>
      <c r="J271" s="143"/>
    </row>
    <row r="272" spans="1:11" ht="68.25" customHeight="1" x14ac:dyDescent="0.3">
      <c r="A272" s="111">
        <v>14112</v>
      </c>
      <c r="B272" s="61">
        <v>13258</v>
      </c>
      <c r="C272" s="62" t="str">
        <f>VLOOKUP(A272,Datos!$A$10:$E$1593,3,FALSE)</f>
        <v xml:space="preserve">CINTA PASACABLES PLASTICA 10 m          </v>
      </c>
      <c r="D272" s="62">
        <f>VLOOKUP(A272,Datos!$A$10:$E$1593,4,FALSE)</f>
        <v>0</v>
      </c>
      <c r="E272" s="63">
        <f>VLOOKUP(A272,Datos!$A$10:$E$1593,5,FALSE)</f>
        <v>4219.1899999999996</v>
      </c>
      <c r="F272" s="64">
        <f t="shared" si="44"/>
        <v>4219.1899999999996</v>
      </c>
      <c r="G272" s="61"/>
      <c r="H272" s="61"/>
      <c r="I272" s="139">
        <f t="shared" si="45"/>
        <v>0</v>
      </c>
      <c r="J272" s="145"/>
    </row>
    <row r="273" spans="1:26" ht="45.75" customHeight="1" x14ac:dyDescent="0.3">
      <c r="A273" s="107">
        <v>14114</v>
      </c>
      <c r="B273" s="60">
        <v>11993</v>
      </c>
      <c r="C273" s="69" t="str">
        <f>VLOOKUP(A273,Datos!$A$10:$E$1593,3,FALSE)</f>
        <v xml:space="preserve">PINZA PELACABLE 6" RETRACTIL            </v>
      </c>
      <c r="D273" s="69">
        <f>VLOOKUP(A273,Datos!$A$10:$E$1593,4,FALSE)</f>
        <v>0</v>
      </c>
      <c r="E273" s="70">
        <f>VLOOKUP(A273,Datos!$A$10:$E$1593,5,FALSE)</f>
        <v>4736.1499999999996</v>
      </c>
      <c r="F273" s="68">
        <f t="shared" si="44"/>
        <v>4736.1499999999996</v>
      </c>
      <c r="G273" s="60"/>
      <c r="H273" s="60"/>
      <c r="I273" s="94">
        <f t="shared" si="45"/>
        <v>0</v>
      </c>
      <c r="J273" s="143"/>
    </row>
    <row r="274" spans="1:26" ht="24.75" customHeight="1" x14ac:dyDescent="0.3">
      <c r="A274" s="111">
        <v>14116</v>
      </c>
      <c r="B274" s="61">
        <v>12830</v>
      </c>
      <c r="C274" s="62" t="str">
        <f>VLOOKUP(A274,Datos!$A$10:$E$1593,3,FALSE)</f>
        <v xml:space="preserve">PINZA PARA BATERIA 8 cm                 </v>
      </c>
      <c r="D274" s="62">
        <f>VLOOKUP(A274,Datos!$A$10:$E$1593,4,FALSE)</f>
        <v>0</v>
      </c>
      <c r="E274" s="63">
        <f>VLOOKUP(A274,Datos!$A$10:$E$1593,5,FALSE)</f>
        <v>351.75</v>
      </c>
      <c r="F274" s="64">
        <f t="shared" si="44"/>
        <v>351.75</v>
      </c>
      <c r="G274" s="61"/>
      <c r="H274" s="61"/>
      <c r="I274" s="139">
        <f t="shared" si="45"/>
        <v>0</v>
      </c>
      <c r="J274" s="211"/>
    </row>
    <row r="275" spans="1:26" ht="42.75" customHeight="1" x14ac:dyDescent="0.3">
      <c r="A275" s="107">
        <v>14117</v>
      </c>
      <c r="B275" s="60">
        <v>9391</v>
      </c>
      <c r="C275" s="69" t="str">
        <f>VLOOKUP(A275,Datos!$A$10:$E$1593,3,FALSE)</f>
        <v xml:space="preserve">PINZA PARA BATERIA 13,5 cm              </v>
      </c>
      <c r="D275" s="69">
        <f>VLOOKUP(A275,Datos!$A$10:$E$1593,4,FALSE)</f>
        <v>0</v>
      </c>
      <c r="E275" s="70">
        <f>VLOOKUP(A275,Datos!$A$10:$E$1593,5,FALSE)</f>
        <v>1895.53</v>
      </c>
      <c r="F275" s="68">
        <f t="shared" si="44"/>
        <v>1895.53</v>
      </c>
      <c r="G275" s="60"/>
      <c r="H275" s="60"/>
      <c r="I275" s="94">
        <f t="shared" si="45"/>
        <v>0</v>
      </c>
      <c r="J275" s="212"/>
    </row>
    <row r="276" spans="1:26" ht="45.75" customHeight="1" x14ac:dyDescent="0.3">
      <c r="A276" s="111">
        <v>14119</v>
      </c>
      <c r="B276" s="61">
        <v>12655</v>
      </c>
      <c r="C276" s="62" t="str">
        <f>VLOOKUP(A276,Datos!$A$10:$E$1593,3,FALSE)</f>
        <v xml:space="preserve">GRAMPA SUJETA CABLE RECTANGULAR (100)   </v>
      </c>
      <c r="D276" s="62">
        <f>VLOOKUP(A276,Datos!$A$10:$E$1593,4,FALSE)</f>
        <v>0</v>
      </c>
      <c r="E276" s="63">
        <f>VLOOKUP(A276,Datos!$A$10:$E$1593,5,FALSE)</f>
        <v>989.51</v>
      </c>
      <c r="F276" s="64">
        <f t="shared" si="44"/>
        <v>989.51</v>
      </c>
      <c r="G276" s="61"/>
      <c r="H276" s="61"/>
      <c r="I276" s="139">
        <f t="shared" si="45"/>
        <v>0</v>
      </c>
      <c r="J276" s="143"/>
    </row>
    <row r="277" spans="1:26" ht="54" customHeight="1" x14ac:dyDescent="0.3">
      <c r="A277" s="107">
        <v>14147</v>
      </c>
      <c r="B277" s="60">
        <v>10170</v>
      </c>
      <c r="C277" s="69" t="str">
        <f>VLOOKUP(A277,Datos!$A$10:$E$1593,3,FALSE)</f>
        <v xml:space="preserve">ALARGUE PARA 4 USB C/INTERRUPTOR 2A     </v>
      </c>
      <c r="D277" s="69">
        <f>VLOOKUP(A277,Datos!$A$10:$E$1593,4,FALSE)</f>
        <v>0</v>
      </c>
      <c r="E277" s="70">
        <f>VLOOKUP(A277,Datos!$A$10:$E$1593,5,FALSE)</f>
        <v>4913.8</v>
      </c>
      <c r="F277" s="68">
        <f t="shared" si="44"/>
        <v>4913.8</v>
      </c>
      <c r="G277" s="60"/>
      <c r="H277" s="60"/>
      <c r="I277" s="94">
        <f t="shared" si="45"/>
        <v>0</v>
      </c>
      <c r="J277" s="145"/>
    </row>
    <row r="278" spans="1:26" ht="66" customHeight="1" x14ac:dyDescent="0.3">
      <c r="A278" s="111">
        <v>25071</v>
      </c>
      <c r="B278" s="61" t="s">
        <v>292</v>
      </c>
      <c r="C278" s="62" t="str">
        <f>VLOOKUP(A278,Datos!$A$10:$E$1593,3,FALSE)</f>
        <v xml:space="preserve">PILA ALCALINA AA SICA (4)               </v>
      </c>
      <c r="D278" s="62">
        <f>VLOOKUP(A278,Datos!$A$10:$E$1593,4,FALSE)</f>
        <v>0</v>
      </c>
      <c r="E278" s="63">
        <f>VLOOKUP(A278,Datos!$A$10:$E$1593,5,FALSE)</f>
        <v>4498.2700000000004</v>
      </c>
      <c r="F278" s="64">
        <f t="shared" si="44"/>
        <v>4498.2700000000004</v>
      </c>
      <c r="G278" s="61"/>
      <c r="H278" s="61"/>
      <c r="I278" s="139">
        <f t="shared" si="45"/>
        <v>0</v>
      </c>
      <c r="J278" s="145"/>
    </row>
    <row r="279" spans="1:26" ht="51.75" customHeight="1" x14ac:dyDescent="0.3">
      <c r="A279" s="107">
        <v>25072</v>
      </c>
      <c r="B279" s="60" t="s">
        <v>292</v>
      </c>
      <c r="C279" s="69" t="str">
        <f>VLOOKUP(A279,Datos!$A$10:$E$1593,3,FALSE)</f>
        <v xml:space="preserve">PILA ALCALINA AAA SICA (4)              </v>
      </c>
      <c r="D279" s="69">
        <f>VLOOKUP(A279,Datos!$A$10:$E$1593,4,FALSE)</f>
        <v>0</v>
      </c>
      <c r="E279" s="70">
        <f>VLOOKUP(A279,Datos!$A$10:$E$1593,5,FALSE)</f>
        <v>4457.34</v>
      </c>
      <c r="F279" s="68">
        <f t="shared" si="44"/>
        <v>4457.34</v>
      </c>
      <c r="G279" s="60"/>
      <c r="H279" s="60"/>
      <c r="I279" s="94">
        <f t="shared" si="45"/>
        <v>0</v>
      </c>
      <c r="J279" s="143"/>
    </row>
    <row r="280" spans="1:26" ht="57" customHeight="1" x14ac:dyDescent="0.3">
      <c r="A280" s="111">
        <v>25079</v>
      </c>
      <c r="B280" s="61" t="s">
        <v>133</v>
      </c>
      <c r="C280" s="62" t="str">
        <f>VLOOKUP(A280,Datos!$A$10:$E$1593,3,FALSE)</f>
        <v xml:space="preserve">CINTA AISLADORA 9m NEG/BLA TACSA10 10u  </v>
      </c>
      <c r="D280" s="62">
        <f>VLOOKUP(A280,Datos!$A$10:$E$1593,4,FALSE)</f>
        <v>0</v>
      </c>
      <c r="E280" s="63">
        <f>VLOOKUP(A280,Datos!$A$10:$E$1593,5,FALSE)</f>
        <v>10431</v>
      </c>
      <c r="F280" s="64">
        <f t="shared" si="44"/>
        <v>10431</v>
      </c>
      <c r="G280" s="61"/>
      <c r="H280" s="61"/>
      <c r="I280" s="139">
        <f t="shared" si="45"/>
        <v>0</v>
      </c>
      <c r="J280" s="145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32.25" customHeight="1" x14ac:dyDescent="0.3">
      <c r="A281" s="107">
        <v>25098</v>
      </c>
      <c r="B281" s="60" t="s">
        <v>293</v>
      </c>
      <c r="C281" s="69" t="str">
        <f>VLOOKUP(A281,Datos!$A$10:$E$1593,3,FALSE)</f>
        <v xml:space="preserve">CINTA AISLADORA SICA 20m NEG 10u        </v>
      </c>
      <c r="D281" s="69">
        <f>VLOOKUP(A281,Datos!$A$10:$E$1593,4,FALSE)</f>
        <v>0</v>
      </c>
      <c r="E281" s="70">
        <f>VLOOKUP(A281,Datos!$A$10:$E$1593,5,FALSE)</f>
        <v>21337.19</v>
      </c>
      <c r="F281" s="68">
        <f t="shared" si="44"/>
        <v>21337.19</v>
      </c>
      <c r="G281" s="60"/>
      <c r="H281" s="60"/>
      <c r="I281" s="94">
        <f t="shared" si="45"/>
        <v>0</v>
      </c>
      <c r="J281" s="143"/>
    </row>
    <row r="282" spans="1:26" ht="25.5" customHeight="1" x14ac:dyDescent="0.3">
      <c r="A282" s="111">
        <v>25099</v>
      </c>
      <c r="B282" s="61" t="s">
        <v>293</v>
      </c>
      <c r="C282" s="62" t="str">
        <f>VLOOKUP(A282,Datos!$A$10:$E$1593,3,FALSE)</f>
        <v xml:space="preserve">CINTA AISLADORA SICA 10m NEG 10u        </v>
      </c>
      <c r="D282" s="62">
        <f>VLOOKUP(A282,Datos!$A$10:$E$1593,4,FALSE)</f>
        <v>0</v>
      </c>
      <c r="E282" s="63">
        <f>VLOOKUP(A282,Datos!$A$10:$E$1593,5,FALSE)</f>
        <v>10709.16</v>
      </c>
      <c r="F282" s="64">
        <f t="shared" si="44"/>
        <v>10709.16</v>
      </c>
      <c r="G282" s="61"/>
      <c r="H282" s="61"/>
      <c r="I282" s="139">
        <f t="shared" si="45"/>
        <v>0</v>
      </c>
      <c r="J282" s="143"/>
    </row>
    <row r="283" spans="1:26" ht="43.5" customHeight="1" thickBot="1" x14ac:dyDescent="0.35">
      <c r="A283" s="108">
        <v>14042</v>
      </c>
      <c r="B283" s="72">
        <v>238</v>
      </c>
      <c r="C283" s="73" t="str">
        <f>VLOOKUP(A283,Datos!$A$10:$E$1593,3,FALSE)</f>
        <v xml:space="preserve">CABLE PLANCHA 2 PATAS PLANAS            </v>
      </c>
      <c r="D283" s="73">
        <f>VLOOKUP(A283,Datos!$A$10:$E$1593,4,FALSE)</f>
        <v>0</v>
      </c>
      <c r="E283" s="74">
        <f>VLOOKUP(A283,Datos!$A$10:$E$1593,5,FALSE)</f>
        <v>3460.62</v>
      </c>
      <c r="F283" s="75">
        <f t="shared" si="44"/>
        <v>3460.62</v>
      </c>
      <c r="G283" s="72"/>
      <c r="H283" s="72"/>
      <c r="I283" s="100">
        <f t="shared" si="45"/>
        <v>0</v>
      </c>
      <c r="J283" s="145"/>
    </row>
    <row r="284" spans="1:26" ht="19.95" customHeight="1" thickBot="1" x14ac:dyDescent="0.35">
      <c r="A284" s="202" t="s">
        <v>295</v>
      </c>
      <c r="B284" s="203"/>
      <c r="C284" s="203"/>
      <c r="D284" s="203"/>
      <c r="E284" s="203"/>
      <c r="F284" s="203"/>
      <c r="G284" s="203"/>
      <c r="H284" s="203"/>
      <c r="I284" s="203"/>
      <c r="J284" s="143"/>
    </row>
    <row r="285" spans="1:26" ht="26.25" customHeight="1" x14ac:dyDescent="0.3">
      <c r="A285" s="162">
        <v>14115</v>
      </c>
      <c r="B285" s="81">
        <v>6650</v>
      </c>
      <c r="C285" s="82" t="str">
        <f>VLOOKUP(A285,Datos!$A$10:$E$1593,3,FALSE)</f>
        <v xml:space="preserve">DESTORNILLADOR DIGITAL 220 V            </v>
      </c>
      <c r="D285" s="82">
        <f>VLOOKUP(A285,Datos!$A$10:$E$1593,4,FALSE)</f>
        <v>0</v>
      </c>
      <c r="E285" s="83">
        <f>VLOOKUP(A285,Datos!$A$10:$E$1593,5,FALSE)</f>
        <v>1129.8499999999999</v>
      </c>
      <c r="F285" s="84">
        <f>E285-(E285*DESC)</f>
        <v>1129.8499999999999</v>
      </c>
      <c r="G285" s="81"/>
      <c r="H285" s="81"/>
      <c r="I285" s="147">
        <f t="shared" ref="I285:I289" si="46">(F285-F285*H285/100)*G285</f>
        <v>0</v>
      </c>
      <c r="J285" s="143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40.5" customHeight="1" x14ac:dyDescent="0.3">
      <c r="A286" s="107">
        <v>14044</v>
      </c>
      <c r="B286" s="60">
        <v>1850</v>
      </c>
      <c r="C286" s="69" t="str">
        <f>VLOOKUP(A286,Datos!$A$10:$E$1593,3,FALSE)</f>
        <v xml:space="preserve">BUSCA POLO 14cm                         </v>
      </c>
      <c r="D286" s="69">
        <f>VLOOKUP(A286,Datos!$A$10:$E$1593,4,FALSE)</f>
        <v>25</v>
      </c>
      <c r="E286" s="70">
        <f>VLOOKUP(A286,Datos!$A$10:$E$1593,5,FALSE)</f>
        <v>461.89</v>
      </c>
      <c r="F286" s="68">
        <f>E286-(E286*DESC)</f>
        <v>461.89</v>
      </c>
      <c r="G286" s="60"/>
      <c r="H286" s="60"/>
      <c r="I286" s="94">
        <f t="shared" si="46"/>
        <v>0</v>
      </c>
      <c r="J286" s="145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40.5" customHeight="1" x14ac:dyDescent="0.3">
      <c r="A287" s="162">
        <v>14181</v>
      </c>
      <c r="B287" s="81"/>
      <c r="C287" s="82" t="str">
        <f>VLOOKUP(A287,Datos!$A$10:$E$1593,3,FALSE)</f>
        <v xml:space="preserve">BUSCAPOLO PROFESIONAL 17cm              </v>
      </c>
      <c r="D287" s="82">
        <f>VLOOKUP(A287,Datos!$A$10:$E$1593,4,FALSE)</f>
        <v>20</v>
      </c>
      <c r="E287" s="83">
        <f>VLOOKUP(A287,Datos!$A$10:$E$1593,5,FALSE)</f>
        <v>994.84</v>
      </c>
      <c r="F287" s="84">
        <f>E287-(E287*DESC)</f>
        <v>994.84</v>
      </c>
      <c r="G287" s="81"/>
      <c r="H287" s="81"/>
      <c r="I287" s="147">
        <f t="shared" ref="I287" si="47">(F287-F287*H287/100)*G287</f>
        <v>0</v>
      </c>
      <c r="J287" s="143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48" customHeight="1" x14ac:dyDescent="0.3">
      <c r="A288" s="107">
        <v>25005</v>
      </c>
      <c r="B288" s="60" t="s">
        <v>292</v>
      </c>
      <c r="C288" s="69" t="str">
        <f>VLOOKUP(A288,Datos!$A$10:$E$1593,3,FALSE)</f>
        <v xml:space="preserve">BUSCA POLO PLANO 3 X 140 SICA           </v>
      </c>
      <c r="D288" s="69">
        <f>VLOOKUP(A288,Datos!$A$10:$E$1593,4,FALSE)</f>
        <v>12</v>
      </c>
      <c r="E288" s="70">
        <f>VLOOKUP(A288,Datos!$A$10:$E$1593,5,FALSE)</f>
        <v>2001.29</v>
      </c>
      <c r="F288" s="68">
        <f>E288-(E288*DESC)</f>
        <v>2001.29</v>
      </c>
      <c r="G288" s="60"/>
      <c r="H288" s="60"/>
      <c r="I288" s="94">
        <f t="shared" si="46"/>
        <v>0</v>
      </c>
      <c r="J288" s="145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57" customHeight="1" thickBot="1" x14ac:dyDescent="0.35">
      <c r="A289" s="162">
        <v>14167</v>
      </c>
      <c r="B289" s="81">
        <v>13316</v>
      </c>
      <c r="C289" s="82" t="str">
        <f>VLOOKUP(A289,Datos!$A$10:$E$1593,3,FALSE)</f>
        <v xml:space="preserve">TESTER 8 FUNCIONES  TIPO LAPIZ          </v>
      </c>
      <c r="D289" s="82">
        <f>VLOOKUP(A289,Datos!$A$10:$E$1593,4,FALSE)</f>
        <v>0</v>
      </c>
      <c r="E289" s="83">
        <f>VLOOKUP(A289,Datos!$A$10:$E$1593,5,FALSE)</f>
        <v>8036.89</v>
      </c>
      <c r="F289" s="84">
        <f>E289-(E289*DESC)</f>
        <v>8036.89</v>
      </c>
      <c r="G289" s="81"/>
      <c r="H289" s="81"/>
      <c r="I289" s="147">
        <f t="shared" si="46"/>
        <v>0</v>
      </c>
      <c r="J289" s="146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31.95" customHeight="1" thickBot="1" x14ac:dyDescent="0.35">
      <c r="A290" s="204" t="s">
        <v>300</v>
      </c>
      <c r="B290" s="205"/>
      <c r="C290" s="205"/>
      <c r="D290" s="205"/>
      <c r="E290" s="205"/>
      <c r="F290" s="205"/>
      <c r="G290" s="205"/>
      <c r="H290" s="205"/>
      <c r="I290" s="205"/>
      <c r="J290" s="206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9.95" customHeight="1" thickBot="1" x14ac:dyDescent="0.35">
      <c r="A291" s="207" t="s">
        <v>301</v>
      </c>
      <c r="B291" s="208"/>
      <c r="C291" s="208"/>
      <c r="D291" s="208"/>
      <c r="E291" s="208"/>
      <c r="F291" s="208"/>
      <c r="G291" s="208"/>
      <c r="H291" s="208"/>
      <c r="I291" s="208"/>
      <c r="J291" s="141"/>
    </row>
    <row r="292" spans="1:26" ht="18" customHeight="1" x14ac:dyDescent="0.3">
      <c r="A292" s="114">
        <v>14171</v>
      </c>
      <c r="B292" s="77">
        <v>12699</v>
      </c>
      <c r="C292" s="78" t="str">
        <f>VLOOKUP(A292,Datos!$A$10:$E$1593,3,FALSE)</f>
        <v xml:space="preserve">ABRAZADERA 9mm  MAX ( 16mm =1/2")       </v>
      </c>
      <c r="D292" s="78">
        <f>VLOOKUP(A292,Datos!$A$10:$E$1593,4,FALSE)</f>
        <v>100</v>
      </c>
      <c r="E292" s="79">
        <v>100.56</v>
      </c>
      <c r="F292" s="125">
        <f t="shared" ref="F292:F310" si="48">E292-(E292*DESC)</f>
        <v>100.56</v>
      </c>
      <c r="G292" s="77"/>
      <c r="H292" s="77"/>
      <c r="I292" s="155">
        <f t="shared" ref="I292:I310" si="49">(F292-F292*H292/100)*G292</f>
        <v>0</v>
      </c>
      <c r="J292" s="143"/>
    </row>
    <row r="293" spans="1:26" ht="18" customHeight="1" x14ac:dyDescent="0.3">
      <c r="A293" s="107">
        <v>14172</v>
      </c>
      <c r="B293" s="60">
        <v>12700</v>
      </c>
      <c r="C293" s="69" t="str">
        <f>VLOOKUP(A293,Datos!$A$10:$E$1593,3,FALSE)</f>
        <v xml:space="preserve">ABRAZADERA 9mm  MAX ( 20mm = 3/4")      </v>
      </c>
      <c r="D293" s="69">
        <f>VLOOKUP(A293,Datos!$A$10:$E$1593,4,FALSE)</f>
        <v>100</v>
      </c>
      <c r="E293" s="70">
        <f>VLOOKUP(A293,Datos!$A$10:$E$1593,5,FALSE)</f>
        <v>139.78</v>
      </c>
      <c r="F293" s="68">
        <f t="shared" si="48"/>
        <v>139.78</v>
      </c>
      <c r="G293" s="60"/>
      <c r="H293" s="60"/>
      <c r="I293" s="94">
        <f t="shared" si="49"/>
        <v>0</v>
      </c>
      <c r="J293" s="143"/>
    </row>
    <row r="294" spans="1:26" ht="18" customHeight="1" x14ac:dyDescent="0.3">
      <c r="A294" s="111">
        <v>14173</v>
      </c>
      <c r="B294" s="61">
        <v>12701</v>
      </c>
      <c r="C294" s="62" t="str">
        <f>VLOOKUP(A294,Datos!$A$10:$E$1593,3,FALSE)</f>
        <v xml:space="preserve">ABRAZADERA 9mm  MAX ( 25mm = 1")        </v>
      </c>
      <c r="D294" s="62">
        <f>VLOOKUP(A294,Datos!$A$10:$E$1593,4,FALSE)</f>
        <v>100</v>
      </c>
      <c r="E294" s="63">
        <f>VLOOKUP(A294,Datos!$A$10:$E$1593,5,FALSE)</f>
        <v>156.68</v>
      </c>
      <c r="F294" s="64">
        <f t="shared" si="48"/>
        <v>156.68</v>
      </c>
      <c r="G294" s="61"/>
      <c r="H294" s="61"/>
      <c r="I294" s="139">
        <f t="shared" si="49"/>
        <v>0</v>
      </c>
      <c r="J294" s="143"/>
    </row>
    <row r="295" spans="1:26" ht="18" customHeight="1" x14ac:dyDescent="0.3">
      <c r="A295" s="107">
        <v>14174</v>
      </c>
      <c r="B295" s="60">
        <v>12702</v>
      </c>
      <c r="C295" s="69" t="str">
        <f>VLOOKUP(A295,Datos!$A$10:$E$1593,3,FALSE)</f>
        <v xml:space="preserve">ABRAZADERA 9mm  MAX ( 32mm = 1  1/4")   </v>
      </c>
      <c r="D295" s="69">
        <f>VLOOKUP(A295,Datos!$A$10:$E$1593,4,FALSE)</f>
        <v>100</v>
      </c>
      <c r="E295" s="70">
        <f>VLOOKUP(A295,Datos!$A$10:$E$1593,5,FALSE)</f>
        <v>176.87</v>
      </c>
      <c r="F295" s="68">
        <f t="shared" si="48"/>
        <v>176.87</v>
      </c>
      <c r="G295" s="60"/>
      <c r="H295" s="60"/>
      <c r="I295" s="94">
        <f t="shared" si="49"/>
        <v>0</v>
      </c>
      <c r="J295" s="143"/>
    </row>
    <row r="296" spans="1:26" ht="18" customHeight="1" x14ac:dyDescent="0.3">
      <c r="A296" s="111">
        <v>14175</v>
      </c>
      <c r="B296" s="61">
        <v>12703</v>
      </c>
      <c r="C296" s="62" t="str">
        <f>VLOOKUP(A296,Datos!$A$10:$E$1593,3,FALSE)</f>
        <v xml:space="preserve">ABRAZADERA 9mm  MAX ( 36mm = 1  1/2")   </v>
      </c>
      <c r="D296" s="62">
        <f>VLOOKUP(A296,Datos!$A$10:$E$1593,4,FALSE)</f>
        <v>100</v>
      </c>
      <c r="E296" s="63">
        <f>VLOOKUP(A296,Datos!$A$10:$E$1593,5,FALSE)</f>
        <v>192.52</v>
      </c>
      <c r="F296" s="64">
        <f t="shared" si="48"/>
        <v>192.52</v>
      </c>
      <c r="G296" s="61"/>
      <c r="H296" s="61"/>
      <c r="I296" s="139">
        <f t="shared" si="49"/>
        <v>0</v>
      </c>
      <c r="J296" s="143"/>
    </row>
    <row r="297" spans="1:26" ht="18" customHeight="1" x14ac:dyDescent="0.3">
      <c r="A297" s="107">
        <v>14176</v>
      </c>
      <c r="B297" s="60">
        <v>12704</v>
      </c>
      <c r="C297" s="69" t="str">
        <f>VLOOKUP(A297,Datos!$A$10:$E$1593,3,FALSE)</f>
        <v xml:space="preserve">ABRAZADERA 9mm  MAX ( 44mm = 1  3/4")   </v>
      </c>
      <c r="D297" s="69">
        <f>VLOOKUP(A297,Datos!$A$10:$E$1593,4,FALSE)</f>
        <v>100</v>
      </c>
      <c r="E297" s="70">
        <f>VLOOKUP(A297,Datos!$A$10:$E$1593,5,FALSE)</f>
        <v>252.16</v>
      </c>
      <c r="F297" s="68">
        <f t="shared" si="48"/>
        <v>252.16</v>
      </c>
      <c r="G297" s="60"/>
      <c r="H297" s="60"/>
      <c r="I297" s="94">
        <f t="shared" si="49"/>
        <v>0</v>
      </c>
      <c r="J297" s="143"/>
    </row>
    <row r="298" spans="1:26" ht="18" customHeight="1" x14ac:dyDescent="0.3">
      <c r="A298" s="111">
        <v>14177</v>
      </c>
      <c r="B298" s="61">
        <v>12705</v>
      </c>
      <c r="C298" s="62" t="str">
        <f>VLOOKUP(A298,Datos!$A$10:$E$1593,3,FALSE)</f>
        <v xml:space="preserve">ABRAZADERA 9mm  MAX ( 51mm = 2")        </v>
      </c>
      <c r="D298" s="62">
        <f>VLOOKUP(A298,Datos!$A$10:$E$1593,4,FALSE)</f>
        <v>100</v>
      </c>
      <c r="E298" s="63">
        <f>VLOOKUP(A298,Datos!$A$10:$E$1593,5,FALSE)</f>
        <v>248.53</v>
      </c>
      <c r="F298" s="64">
        <f t="shared" si="48"/>
        <v>248.53</v>
      </c>
      <c r="G298" s="61"/>
      <c r="H298" s="61"/>
      <c r="I298" s="139">
        <f t="shared" si="49"/>
        <v>0</v>
      </c>
      <c r="J298" s="143"/>
    </row>
    <row r="299" spans="1:26" ht="18" customHeight="1" x14ac:dyDescent="0.3">
      <c r="A299" s="107">
        <v>14178</v>
      </c>
      <c r="B299" s="60">
        <v>12706</v>
      </c>
      <c r="C299" s="69" t="str">
        <f>VLOOKUP(A299,Datos!$A$10:$E$1593,3,FALSE)</f>
        <v xml:space="preserve">ABRAZADERA 9mm  MAX ( 60mm = 2  1/4")   </v>
      </c>
      <c r="D299" s="69">
        <f>VLOOKUP(A299,Datos!$A$10:$E$1593,4,FALSE)</f>
        <v>100</v>
      </c>
      <c r="E299" s="70">
        <f>VLOOKUP(A299,Datos!$A$10:$E$1593,5,FALSE)</f>
        <v>341.62</v>
      </c>
      <c r="F299" s="68">
        <f t="shared" si="48"/>
        <v>341.62</v>
      </c>
      <c r="G299" s="60"/>
      <c r="H299" s="60"/>
      <c r="I299" s="94">
        <f t="shared" si="49"/>
        <v>0</v>
      </c>
      <c r="J299" s="143"/>
    </row>
    <row r="300" spans="1:26" ht="18" customHeight="1" x14ac:dyDescent="0.3">
      <c r="A300" s="111">
        <v>2034</v>
      </c>
      <c r="B300" s="61" t="s">
        <v>150</v>
      </c>
      <c r="C300" s="62" t="str">
        <f>VLOOKUP(A300,Datos!$A$10:$E$1593,3,FALSE)</f>
        <v xml:space="preserve">ABRAZADERA A/IN  8 - 12                 </v>
      </c>
      <c r="D300" s="62">
        <f>VLOOKUP(A300,Datos!$A$10:$E$1593,4,FALSE)</f>
        <v>0</v>
      </c>
      <c r="E300" s="63">
        <f>VLOOKUP(A300,Datos!$A$10:$E$1593,5,FALSE)</f>
        <v>653.12</v>
      </c>
      <c r="F300" s="64">
        <f t="shared" si="48"/>
        <v>653.12</v>
      </c>
      <c r="G300" s="61"/>
      <c r="H300" s="61"/>
      <c r="I300" s="139">
        <f t="shared" si="49"/>
        <v>0</v>
      </c>
      <c r="J300" s="144"/>
    </row>
    <row r="301" spans="1:26" ht="18" customHeight="1" x14ac:dyDescent="0.3">
      <c r="A301" s="107">
        <v>2042</v>
      </c>
      <c r="B301" s="60" t="s">
        <v>150</v>
      </c>
      <c r="C301" s="69" t="str">
        <f>VLOOKUP(A301,Datos!$A$10:$E$1593,3,FALSE)</f>
        <v xml:space="preserve">ABRAZADERA A/IN 50 - 70                 </v>
      </c>
      <c r="D301" s="69">
        <f>VLOOKUP(A301,Datos!$A$10:$E$1593,4,FALSE)</f>
        <v>0</v>
      </c>
      <c r="E301" s="70">
        <f>VLOOKUP(A301,Datos!$A$10:$E$1593,5,FALSE)</f>
        <v>971.9</v>
      </c>
      <c r="F301" s="68">
        <f t="shared" si="48"/>
        <v>971.9</v>
      </c>
      <c r="G301" s="60"/>
      <c r="H301" s="60"/>
      <c r="I301" s="94">
        <f t="shared" si="49"/>
        <v>0</v>
      </c>
      <c r="J301" s="143"/>
    </row>
    <row r="302" spans="1:26" ht="18" customHeight="1" x14ac:dyDescent="0.3">
      <c r="A302" s="111">
        <v>2043</v>
      </c>
      <c r="B302" s="61" t="s">
        <v>150</v>
      </c>
      <c r="C302" s="62" t="str">
        <f>VLOOKUP(A302,Datos!$A$10:$E$1593,3,FALSE)</f>
        <v xml:space="preserve">ABRAZADERA A/IN 60 - 80                 </v>
      </c>
      <c r="D302" s="62">
        <f>VLOOKUP(A302,Datos!$A$10:$E$1593,4,FALSE)</f>
        <v>0</v>
      </c>
      <c r="E302" s="63">
        <f>VLOOKUP(A302,Datos!$A$10:$E$1593,5,FALSE)</f>
        <v>1015.99</v>
      </c>
      <c r="F302" s="64">
        <f t="shared" si="48"/>
        <v>1015.99</v>
      </c>
      <c r="G302" s="61"/>
      <c r="H302" s="61"/>
      <c r="I302" s="139">
        <f t="shared" si="49"/>
        <v>0</v>
      </c>
      <c r="J302" s="143"/>
    </row>
    <row r="303" spans="1:26" ht="18" customHeight="1" x14ac:dyDescent="0.3">
      <c r="A303" s="107">
        <v>2044</v>
      </c>
      <c r="B303" s="60" t="s">
        <v>150</v>
      </c>
      <c r="C303" s="69" t="str">
        <f>VLOOKUP(A303,Datos!$A$10:$E$1593,3,FALSE)</f>
        <v xml:space="preserve">ABRAZADERA A/IN 70 - 90                 </v>
      </c>
      <c r="D303" s="69">
        <f>VLOOKUP(A303,Datos!$A$10:$E$1593,4,FALSE)</f>
        <v>0</v>
      </c>
      <c r="E303" s="70">
        <f>VLOOKUP(A303,Datos!$A$10:$E$1593,5,FALSE)</f>
        <v>1077</v>
      </c>
      <c r="F303" s="68">
        <f t="shared" si="48"/>
        <v>1077</v>
      </c>
      <c r="G303" s="60"/>
      <c r="H303" s="60"/>
      <c r="I303" s="94">
        <f t="shared" si="49"/>
        <v>0</v>
      </c>
      <c r="J303" s="143"/>
    </row>
    <row r="304" spans="1:26" ht="18" customHeight="1" x14ac:dyDescent="0.3">
      <c r="A304" s="111">
        <v>2045</v>
      </c>
      <c r="B304" s="61" t="s">
        <v>150</v>
      </c>
      <c r="C304" s="62" t="str">
        <f>VLOOKUP(A304,Datos!$A$10:$E$1593,3,FALSE)</f>
        <v xml:space="preserve">ABRAZADERA A/IN 80 - 100                </v>
      </c>
      <c r="D304" s="62">
        <f>VLOOKUP(A304,Datos!$A$10:$E$1593,4,FALSE)</f>
        <v>0</v>
      </c>
      <c r="E304" s="63">
        <f>VLOOKUP(A304,Datos!$A$10:$E$1593,5,FALSE)</f>
        <v>1126.77</v>
      </c>
      <c r="F304" s="64">
        <f t="shared" si="48"/>
        <v>1126.77</v>
      </c>
      <c r="G304" s="61"/>
      <c r="H304" s="61"/>
      <c r="I304" s="139">
        <f t="shared" si="49"/>
        <v>0</v>
      </c>
      <c r="J304" s="142"/>
    </row>
    <row r="305" spans="1:10" ht="18" customHeight="1" x14ac:dyDescent="0.3">
      <c r="A305" s="115">
        <v>2219</v>
      </c>
      <c r="B305" s="60" t="s">
        <v>316</v>
      </c>
      <c r="C305" s="69" t="str">
        <f>VLOOKUP(A305,Datos!$A$10:$E$1593,3,FALSE)</f>
        <v xml:space="preserve">ABRAZADERA INOXIDABLE 8-12              </v>
      </c>
      <c r="D305" s="69">
        <f>VLOOKUP(A305,Datos!$A$10:$E$1593,4,FALSE)</f>
        <v>100</v>
      </c>
      <c r="E305" s="70">
        <f>VLOOKUP(A305,Datos!$A$10:$E$1593,5,FALSE)</f>
        <v>643.51</v>
      </c>
      <c r="F305" s="68">
        <f t="shared" si="48"/>
        <v>643.51</v>
      </c>
      <c r="G305" s="60"/>
      <c r="H305" s="60"/>
      <c r="I305" s="94">
        <f t="shared" si="49"/>
        <v>0</v>
      </c>
      <c r="J305" s="143"/>
    </row>
    <row r="306" spans="1:10" ht="18" customHeight="1" x14ac:dyDescent="0.3">
      <c r="A306" s="163">
        <v>2220</v>
      </c>
      <c r="B306" s="61" t="s">
        <v>316</v>
      </c>
      <c r="C306" s="62" t="str">
        <f>VLOOKUP(A306,Datos!$A$10:$E$1593,3,FALSE)</f>
        <v xml:space="preserve">ABRAZADERA INOXIDABLE 10-16             </v>
      </c>
      <c r="D306" s="62">
        <f>VLOOKUP(A306,Datos!$A$10:$E$1593,4,FALSE)</f>
        <v>100</v>
      </c>
      <c r="E306" s="63">
        <f>VLOOKUP(A306,Datos!$A$10:$E$1593,5,FALSE)</f>
        <v>643.51</v>
      </c>
      <c r="F306" s="64">
        <f t="shared" si="48"/>
        <v>643.51</v>
      </c>
      <c r="G306" s="61"/>
      <c r="H306" s="61"/>
      <c r="I306" s="139">
        <f t="shared" si="49"/>
        <v>0</v>
      </c>
      <c r="J306" s="143"/>
    </row>
    <row r="307" spans="1:10" ht="18" customHeight="1" x14ac:dyDescent="0.3">
      <c r="A307" s="115">
        <v>2221</v>
      </c>
      <c r="B307" s="60" t="s">
        <v>316</v>
      </c>
      <c r="C307" s="69" t="str">
        <f>VLOOKUP(A307,Datos!$A$10:$E$1593,3,FALSE)</f>
        <v xml:space="preserve">ABRAZADERA INOXIDABLE 13-19             </v>
      </c>
      <c r="D307" s="69">
        <f>VLOOKUP(A307,Datos!$A$10:$E$1593,4,FALSE)</f>
        <v>100</v>
      </c>
      <c r="E307" s="70">
        <f>VLOOKUP(A307,Datos!$A$10:$E$1593,5,FALSE)</f>
        <v>643.51</v>
      </c>
      <c r="F307" s="68">
        <f t="shared" si="48"/>
        <v>643.51</v>
      </c>
      <c r="G307" s="60"/>
      <c r="H307" s="60"/>
      <c r="I307" s="94">
        <f t="shared" si="49"/>
        <v>0</v>
      </c>
      <c r="J307" s="143"/>
    </row>
    <row r="308" spans="1:10" ht="18" customHeight="1" x14ac:dyDescent="0.3">
      <c r="A308" s="163">
        <v>2222</v>
      </c>
      <c r="B308" s="61" t="s">
        <v>316</v>
      </c>
      <c r="C308" s="62" t="str">
        <f>VLOOKUP(A308,Datos!$A$10:$E$1593,3,FALSE)</f>
        <v xml:space="preserve">ABRAZADERA INOXIDABLE 16-25             </v>
      </c>
      <c r="D308" s="62">
        <f>VLOOKUP(A308,Datos!$A$10:$E$1593,4,FALSE)</f>
        <v>100</v>
      </c>
      <c r="E308" s="63">
        <f>VLOOKUP(A308,Datos!$A$10:$E$1593,5,FALSE)</f>
        <v>660.23</v>
      </c>
      <c r="F308" s="64">
        <f t="shared" si="48"/>
        <v>660.23</v>
      </c>
      <c r="G308" s="61"/>
      <c r="H308" s="61"/>
      <c r="I308" s="139">
        <f t="shared" si="49"/>
        <v>0</v>
      </c>
      <c r="J308" s="143"/>
    </row>
    <row r="309" spans="1:10" ht="18" customHeight="1" x14ac:dyDescent="0.3">
      <c r="A309" s="115">
        <v>2223</v>
      </c>
      <c r="B309" s="60" t="s">
        <v>316</v>
      </c>
      <c r="C309" s="69" t="str">
        <f>VLOOKUP(A309,Datos!$A$10:$E$1593,3,FALSE)</f>
        <v xml:space="preserve">ABRAZADERA INOXIDABLE 18-32             </v>
      </c>
      <c r="D309" s="69">
        <f>VLOOKUP(A309,Datos!$A$10:$E$1593,4,FALSE)</f>
        <v>100</v>
      </c>
      <c r="E309" s="70">
        <f>VLOOKUP(A309,Datos!$A$10:$E$1593,5,FALSE)</f>
        <v>718.73</v>
      </c>
      <c r="F309" s="68">
        <f t="shared" si="48"/>
        <v>718.73</v>
      </c>
      <c r="G309" s="60"/>
      <c r="H309" s="60"/>
      <c r="I309" s="94">
        <f t="shared" si="49"/>
        <v>0</v>
      </c>
      <c r="J309" s="143"/>
    </row>
    <row r="310" spans="1:10" ht="18" customHeight="1" thickBot="1" x14ac:dyDescent="0.35">
      <c r="A310" s="164">
        <v>2224</v>
      </c>
      <c r="B310" s="88" t="s">
        <v>316</v>
      </c>
      <c r="C310" s="89" t="str">
        <f>VLOOKUP(A310,Datos!$A$10:$E$1593,3,FALSE)</f>
        <v xml:space="preserve">ABRAZADERA INOXIDABLE 40-64             </v>
      </c>
      <c r="D310" s="89">
        <f>VLOOKUP(A310,Datos!$A$10:$E$1593,4,FALSE)</f>
        <v>100</v>
      </c>
      <c r="E310" s="90">
        <f>VLOOKUP(A310,Datos!$A$10:$E$1593,5,FALSE)</f>
        <v>902.6</v>
      </c>
      <c r="F310" s="91">
        <f t="shared" si="48"/>
        <v>902.6</v>
      </c>
      <c r="G310" s="88"/>
      <c r="H310" s="88"/>
      <c r="I310" s="149">
        <f t="shared" si="49"/>
        <v>0</v>
      </c>
      <c r="J310" s="143"/>
    </row>
    <row r="311" spans="1:10" ht="19.95" customHeight="1" thickBot="1" x14ac:dyDescent="0.35">
      <c r="A311" s="200" t="s">
        <v>323</v>
      </c>
      <c r="B311" s="201"/>
      <c r="C311" s="201"/>
      <c r="D311" s="201"/>
      <c r="E311" s="201"/>
      <c r="F311" s="201"/>
      <c r="G311" s="201"/>
      <c r="H311" s="201"/>
      <c r="I311" s="201"/>
      <c r="J311" s="144"/>
    </row>
    <row r="312" spans="1:10" ht="18" customHeight="1" x14ac:dyDescent="0.3">
      <c r="A312" s="110">
        <v>23013</v>
      </c>
      <c r="B312" s="76" t="s">
        <v>137</v>
      </c>
      <c r="C312" s="85" t="str">
        <f>VLOOKUP(A312,Datos!$A$10:$E$1593,3,FALSE)</f>
        <v xml:space="preserve">PITON ABIERTO S/TOPE N°6 (100U)         </v>
      </c>
      <c r="D312" s="85">
        <f>VLOOKUP(A312,Datos!$A$10:$E$1593,4,FALSE)</f>
        <v>100</v>
      </c>
      <c r="E312" s="86">
        <f>VLOOKUP(A312,Datos!$A$10:$E$1593,5,FALSE)</f>
        <v>7045.83</v>
      </c>
      <c r="F312" s="87">
        <f t="shared" ref="F312:F330" si="50">E312-(E312*DESC)</f>
        <v>7045.83</v>
      </c>
      <c r="G312" s="76"/>
      <c r="H312" s="76"/>
      <c r="I312" s="101">
        <f t="shared" ref="I312:I330" si="51">(F312-F312*H312/100)*G312</f>
        <v>0</v>
      </c>
      <c r="J312" s="143"/>
    </row>
    <row r="313" spans="1:10" ht="18" customHeight="1" x14ac:dyDescent="0.3">
      <c r="A313" s="111">
        <v>23014</v>
      </c>
      <c r="B313" s="61" t="s">
        <v>137</v>
      </c>
      <c r="C313" s="62" t="str">
        <f>VLOOKUP(A313,Datos!$A$10:$E$1593,3,FALSE)</f>
        <v xml:space="preserve">PITON ABIERTO S/TOPE N°8 (100U)         </v>
      </c>
      <c r="D313" s="62">
        <f>VLOOKUP(A313,Datos!$A$10:$E$1593,4,FALSE)</f>
        <v>100</v>
      </c>
      <c r="E313" s="63">
        <f>VLOOKUP(A313,Datos!$A$10:$E$1593,5,FALSE)</f>
        <v>11209.93</v>
      </c>
      <c r="F313" s="64">
        <f t="shared" si="50"/>
        <v>11209.93</v>
      </c>
      <c r="G313" s="61"/>
      <c r="H313" s="61"/>
      <c r="I313" s="139">
        <f t="shared" si="51"/>
        <v>0</v>
      </c>
      <c r="J313" s="143"/>
    </row>
    <row r="314" spans="1:10" ht="18" customHeight="1" x14ac:dyDescent="0.3">
      <c r="A314" s="107">
        <v>23015</v>
      </c>
      <c r="B314" s="60" t="s">
        <v>137</v>
      </c>
      <c r="C314" s="69" t="str">
        <f>VLOOKUP(A314,Datos!$A$10:$E$1593,3,FALSE)</f>
        <v xml:space="preserve">PITON ABIERTO S/TOPE N°10 (50U)         </v>
      </c>
      <c r="D314" s="69">
        <f>VLOOKUP(A314,Datos!$A$10:$E$1593,4,FALSE)</f>
        <v>50</v>
      </c>
      <c r="E314" s="70">
        <f>VLOOKUP(A314,Datos!$A$10:$E$1593,5,FALSE)</f>
        <v>9521.34</v>
      </c>
      <c r="F314" s="68">
        <f t="shared" si="50"/>
        <v>9521.34</v>
      </c>
      <c r="G314" s="60"/>
      <c r="H314" s="60"/>
      <c r="I314" s="94">
        <f t="shared" si="51"/>
        <v>0</v>
      </c>
      <c r="J314" s="142"/>
    </row>
    <row r="315" spans="1:10" ht="18" customHeight="1" x14ac:dyDescent="0.3">
      <c r="A315" s="111">
        <v>23016</v>
      </c>
      <c r="B315" s="61" t="s">
        <v>137</v>
      </c>
      <c r="C315" s="62" t="str">
        <f>VLOOKUP(A315,Datos!$A$10:$E$1593,3,FALSE)</f>
        <v xml:space="preserve">PITON CERRADO S/TOPE N°5 (100U)         </v>
      </c>
      <c r="D315" s="62">
        <f>VLOOKUP(A315,Datos!$A$10:$E$1593,4,FALSE)</f>
        <v>100</v>
      </c>
      <c r="E315" s="63">
        <f>VLOOKUP(A315,Datos!$A$10:$E$1593,5,FALSE)</f>
        <v>5628.65</v>
      </c>
      <c r="F315" s="64">
        <f t="shared" si="50"/>
        <v>5628.65</v>
      </c>
      <c r="G315" s="61"/>
      <c r="H315" s="61"/>
      <c r="I315" s="139">
        <f t="shared" si="51"/>
        <v>0</v>
      </c>
      <c r="J315" s="144"/>
    </row>
    <row r="316" spans="1:10" ht="18" customHeight="1" x14ac:dyDescent="0.3">
      <c r="A316" s="107">
        <v>23017</v>
      </c>
      <c r="B316" s="60" t="s">
        <v>137</v>
      </c>
      <c r="C316" s="69" t="str">
        <f>VLOOKUP(A316,Datos!$A$10:$E$1593,3,FALSE)</f>
        <v xml:space="preserve">PITON CERRADO S/TOPE N°6 (100U)         </v>
      </c>
      <c r="D316" s="69">
        <f>VLOOKUP(A316,Datos!$A$10:$E$1593,4,FALSE)</f>
        <v>100</v>
      </c>
      <c r="E316" s="70">
        <f>VLOOKUP(A316,Datos!$A$10:$E$1593,5,FALSE)</f>
        <v>7045.83</v>
      </c>
      <c r="F316" s="68">
        <f t="shared" si="50"/>
        <v>7045.83</v>
      </c>
      <c r="G316" s="60"/>
      <c r="H316" s="60"/>
      <c r="I316" s="94">
        <f t="shared" si="51"/>
        <v>0</v>
      </c>
      <c r="J316" s="143"/>
    </row>
    <row r="317" spans="1:10" ht="18" customHeight="1" x14ac:dyDescent="0.3">
      <c r="A317" s="111">
        <v>23018</v>
      </c>
      <c r="B317" s="61" t="s">
        <v>137</v>
      </c>
      <c r="C317" s="62" t="str">
        <f>VLOOKUP(A317,Datos!$A$10:$E$1593,3,FALSE)</f>
        <v xml:space="preserve">PITON CERRADO S/TOPE N°8 (100U)         </v>
      </c>
      <c r="D317" s="62">
        <f>VLOOKUP(A317,Datos!$A$10:$E$1593,4,FALSE)</f>
        <v>100</v>
      </c>
      <c r="E317" s="63">
        <f>VLOOKUP(A317,Datos!$A$10:$E$1593,5,FALSE)</f>
        <v>11209.93</v>
      </c>
      <c r="F317" s="64">
        <f t="shared" si="50"/>
        <v>11209.93</v>
      </c>
      <c r="G317" s="61"/>
      <c r="H317" s="61"/>
      <c r="I317" s="139">
        <f t="shared" si="51"/>
        <v>0</v>
      </c>
      <c r="J317" s="143"/>
    </row>
    <row r="318" spans="1:10" ht="18" customHeight="1" x14ac:dyDescent="0.3">
      <c r="A318" s="107">
        <v>23019</v>
      </c>
      <c r="B318" s="60" t="s">
        <v>137</v>
      </c>
      <c r="C318" s="69" t="str">
        <f>VLOOKUP(A318,Datos!$A$10:$E$1593,3,FALSE)</f>
        <v xml:space="preserve">PITON CERRADO S/TOPE N°10 (50U)         </v>
      </c>
      <c r="D318" s="69">
        <f>VLOOKUP(A318,Datos!$A$10:$E$1593,4,FALSE)</f>
        <v>50</v>
      </c>
      <c r="E318" s="70">
        <f>VLOOKUP(A318,Datos!$A$10:$E$1593,5,FALSE)</f>
        <v>9521.34</v>
      </c>
      <c r="F318" s="68">
        <f t="shared" si="50"/>
        <v>9521.34</v>
      </c>
      <c r="G318" s="60"/>
      <c r="H318" s="60"/>
      <c r="I318" s="94">
        <f t="shared" si="51"/>
        <v>0</v>
      </c>
      <c r="J318" s="142"/>
    </row>
    <row r="319" spans="1:10" ht="18" customHeight="1" x14ac:dyDescent="0.3">
      <c r="A319" s="111">
        <v>23020</v>
      </c>
      <c r="B319" s="61" t="s">
        <v>137</v>
      </c>
      <c r="C319" s="62" t="str">
        <f>VLOOKUP(A319,Datos!$A$10:$E$1593,3,FALSE)</f>
        <v xml:space="preserve">PITON ESCUADRA S/TOPE N°5 (100U)        </v>
      </c>
      <c r="D319" s="62">
        <f>VLOOKUP(A319,Datos!$A$10:$E$1593,4,FALSE)</f>
        <v>100</v>
      </c>
      <c r="E319" s="63">
        <f>VLOOKUP(A319,Datos!$A$10:$E$1593,5,FALSE)</f>
        <v>5628.65</v>
      </c>
      <c r="F319" s="64">
        <f t="shared" si="50"/>
        <v>5628.65</v>
      </c>
      <c r="G319" s="61"/>
      <c r="H319" s="61"/>
      <c r="I319" s="139">
        <f t="shared" si="51"/>
        <v>0</v>
      </c>
      <c r="J319" s="143"/>
    </row>
    <row r="320" spans="1:10" ht="18" customHeight="1" x14ac:dyDescent="0.3">
      <c r="A320" s="107">
        <v>23021</v>
      </c>
      <c r="B320" s="60" t="s">
        <v>137</v>
      </c>
      <c r="C320" s="69" t="str">
        <f>VLOOKUP(A320,Datos!$A$10:$E$1593,3,FALSE)</f>
        <v xml:space="preserve">PITON ESCUADRA S/TOPE N°6 (100U)        </v>
      </c>
      <c r="D320" s="69">
        <f>VLOOKUP(A320,Datos!$A$10:$E$1593,4,FALSE)</f>
        <v>100</v>
      </c>
      <c r="E320" s="70">
        <f>VLOOKUP(A320,Datos!$A$10:$E$1593,5,FALSE)</f>
        <v>7045.83</v>
      </c>
      <c r="F320" s="68">
        <f t="shared" si="50"/>
        <v>7045.83</v>
      </c>
      <c r="G320" s="60"/>
      <c r="H320" s="60"/>
      <c r="I320" s="94">
        <f t="shared" si="51"/>
        <v>0</v>
      </c>
      <c r="J320" s="143"/>
    </row>
    <row r="321" spans="1:26" ht="18" customHeight="1" x14ac:dyDescent="0.3">
      <c r="A321" s="111">
        <v>23022</v>
      </c>
      <c r="B321" s="61" t="s">
        <v>137</v>
      </c>
      <c r="C321" s="62" t="str">
        <f>VLOOKUP(A321,Datos!$A$10:$E$1593,3,FALSE)</f>
        <v xml:space="preserve">PITON ESCUADRA S/TOPE N°8 (100U)        </v>
      </c>
      <c r="D321" s="62">
        <f>VLOOKUP(A321,Datos!$A$10:$E$1593,4,FALSE)</f>
        <v>100</v>
      </c>
      <c r="E321" s="63">
        <f>VLOOKUP(A321,Datos!$A$10:$E$1593,5,FALSE)</f>
        <v>11209.93</v>
      </c>
      <c r="F321" s="64">
        <f t="shared" si="50"/>
        <v>11209.93</v>
      </c>
      <c r="G321" s="61"/>
      <c r="H321" s="61"/>
      <c r="I321" s="139">
        <f t="shared" si="51"/>
        <v>0</v>
      </c>
      <c r="J321" s="143"/>
    </row>
    <row r="322" spans="1:26" ht="18" customHeight="1" x14ac:dyDescent="0.3">
      <c r="A322" s="107">
        <v>23023</v>
      </c>
      <c r="B322" s="60" t="s">
        <v>137</v>
      </c>
      <c r="C322" s="69" t="str">
        <f>VLOOKUP(A322,Datos!$A$10:$E$1593,3,FALSE)</f>
        <v xml:space="preserve">PITON ESCUADRA S/TOPE N°10 (50U)        </v>
      </c>
      <c r="D322" s="69">
        <f>VLOOKUP(A322,Datos!$A$10:$E$1593,4,FALSE)</f>
        <v>50</v>
      </c>
      <c r="E322" s="70">
        <f>VLOOKUP(A322,Datos!$A$10:$E$1593,5,FALSE)</f>
        <v>9521.34</v>
      </c>
      <c r="F322" s="68">
        <f t="shared" si="50"/>
        <v>9521.34</v>
      </c>
      <c r="G322" s="60"/>
      <c r="H322" s="60"/>
      <c r="I322" s="94">
        <f t="shared" si="51"/>
        <v>0</v>
      </c>
      <c r="J322" s="143"/>
    </row>
    <row r="323" spans="1:26" ht="18" customHeight="1" x14ac:dyDescent="0.3">
      <c r="A323" s="111">
        <v>23025</v>
      </c>
      <c r="B323" s="61" t="s">
        <v>137</v>
      </c>
      <c r="C323" s="62" t="str">
        <f>VLOOKUP(A323,Datos!$A$10:$E$1593,3,FALSE)</f>
        <v xml:space="preserve">PITON ABIERTO C/TOPE N°6 (50U)          </v>
      </c>
      <c r="D323" s="62">
        <f>VLOOKUP(A323,Datos!$A$10:$E$1593,4,FALSE)</f>
        <v>50</v>
      </c>
      <c r="E323" s="63">
        <f>VLOOKUP(A323,Datos!$A$10:$E$1593,5,FALSE)</f>
        <v>7045.83</v>
      </c>
      <c r="F323" s="64">
        <f t="shared" si="50"/>
        <v>7045.83</v>
      </c>
      <c r="G323" s="61"/>
      <c r="H323" s="61"/>
      <c r="I323" s="139">
        <f t="shared" si="51"/>
        <v>0</v>
      </c>
      <c r="J323" s="144"/>
    </row>
    <row r="324" spans="1:26" ht="18" customHeight="1" x14ac:dyDescent="0.3">
      <c r="A324" s="107">
        <v>23026</v>
      </c>
      <c r="B324" s="60" t="s">
        <v>137</v>
      </c>
      <c r="C324" s="69" t="str">
        <f>VLOOKUP(A324,Datos!$A$10:$E$1593,3,FALSE)</f>
        <v xml:space="preserve">PITON ABIERTO C/TOPE N°8 (50U)          </v>
      </c>
      <c r="D324" s="69">
        <f>VLOOKUP(A324,Datos!$A$10:$E$1593,4,FALSE)</f>
        <v>50</v>
      </c>
      <c r="E324" s="70">
        <f>VLOOKUP(A324,Datos!$A$10:$E$1593,5,FALSE)</f>
        <v>11209.93</v>
      </c>
      <c r="F324" s="68">
        <f t="shared" si="50"/>
        <v>11209.93</v>
      </c>
      <c r="G324" s="60"/>
      <c r="H324" s="60"/>
      <c r="I324" s="94">
        <f t="shared" si="51"/>
        <v>0</v>
      </c>
      <c r="J324" s="143"/>
    </row>
    <row r="325" spans="1:26" ht="18" customHeight="1" x14ac:dyDescent="0.3">
      <c r="A325" s="111">
        <v>23027</v>
      </c>
      <c r="B325" s="61" t="s">
        <v>137</v>
      </c>
      <c r="C325" s="62" t="str">
        <f>VLOOKUP(A325,Datos!$A$10:$E$1593,3,FALSE)</f>
        <v xml:space="preserve">PITON ABIERTO C/TOPE N°10 (25U)         </v>
      </c>
      <c r="D325" s="62">
        <f>VLOOKUP(A325,Datos!$A$10:$E$1593,4,FALSE)</f>
        <v>25</v>
      </c>
      <c r="E325" s="63">
        <f>VLOOKUP(A325,Datos!$A$10:$E$1593,5,FALSE)</f>
        <v>7694.3</v>
      </c>
      <c r="F325" s="64">
        <f t="shared" si="50"/>
        <v>7694.3</v>
      </c>
      <c r="G325" s="61"/>
      <c r="H325" s="61"/>
      <c r="I325" s="139">
        <f t="shared" si="51"/>
        <v>0</v>
      </c>
      <c r="J325" s="142"/>
    </row>
    <row r="326" spans="1:26" ht="18" customHeight="1" x14ac:dyDescent="0.3">
      <c r="A326" s="107">
        <v>23029</v>
      </c>
      <c r="B326" s="60" t="s">
        <v>137</v>
      </c>
      <c r="C326" s="69" t="str">
        <f>VLOOKUP(A326,Datos!$A$10:$E$1593,3,FALSE)</f>
        <v xml:space="preserve">PITON CERRADO C/TOPE N°6 (50U)          </v>
      </c>
      <c r="D326" s="69">
        <f>VLOOKUP(A326,Datos!$A$10:$E$1593,4,FALSE)</f>
        <v>50</v>
      </c>
      <c r="E326" s="70">
        <f>VLOOKUP(A326,Datos!$A$10:$E$1593,5,FALSE)</f>
        <v>5482.92</v>
      </c>
      <c r="F326" s="68">
        <f t="shared" si="50"/>
        <v>5482.92</v>
      </c>
      <c r="G326" s="60"/>
      <c r="H326" s="60"/>
      <c r="I326" s="94">
        <f t="shared" si="51"/>
        <v>0</v>
      </c>
      <c r="J326" s="143"/>
    </row>
    <row r="327" spans="1:26" ht="18" customHeight="1" x14ac:dyDescent="0.3">
      <c r="A327" s="111">
        <v>23030</v>
      </c>
      <c r="B327" s="61" t="s">
        <v>137</v>
      </c>
      <c r="C327" s="62" t="str">
        <f>VLOOKUP(A327,Datos!$A$10:$E$1593,3,FALSE)</f>
        <v xml:space="preserve">PITON CERRADO C/TOPE N°8 (50U)          </v>
      </c>
      <c r="D327" s="62">
        <f>VLOOKUP(A327,Datos!$A$10:$E$1593,4,FALSE)</f>
        <v>50</v>
      </c>
      <c r="E327" s="63">
        <f>VLOOKUP(A327,Datos!$A$10:$E$1593,5,FALSE)</f>
        <v>9302.02</v>
      </c>
      <c r="F327" s="64">
        <f t="shared" si="50"/>
        <v>9302.02</v>
      </c>
      <c r="G327" s="61"/>
      <c r="H327" s="61"/>
      <c r="I327" s="139">
        <f t="shared" si="51"/>
        <v>0</v>
      </c>
      <c r="J327" s="143"/>
    </row>
    <row r="328" spans="1:26" ht="18" customHeight="1" x14ac:dyDescent="0.3">
      <c r="A328" s="107">
        <v>23031</v>
      </c>
      <c r="B328" s="60" t="s">
        <v>137</v>
      </c>
      <c r="C328" s="69" t="str">
        <f>VLOOKUP(A328,Datos!$A$10:$E$1593,3,FALSE)</f>
        <v xml:space="preserve">PITON CERRADO C/TOPE N°10 (25U)         </v>
      </c>
      <c r="D328" s="69">
        <f>VLOOKUP(A328,Datos!$A$10:$E$1593,4,FALSE)</f>
        <v>25</v>
      </c>
      <c r="E328" s="70">
        <f>VLOOKUP(A328,Datos!$A$10:$E$1593,5,FALSE)</f>
        <v>7694.3</v>
      </c>
      <c r="F328" s="68">
        <f t="shared" si="50"/>
        <v>7694.3</v>
      </c>
      <c r="G328" s="60"/>
      <c r="H328" s="60"/>
      <c r="I328" s="94">
        <f t="shared" si="51"/>
        <v>0</v>
      </c>
      <c r="J328" s="143"/>
    </row>
    <row r="329" spans="1:26" ht="18" customHeight="1" x14ac:dyDescent="0.3">
      <c r="A329" s="111">
        <v>23034</v>
      </c>
      <c r="B329" s="61" t="s">
        <v>137</v>
      </c>
      <c r="C329" s="62" t="str">
        <f>VLOOKUP(A329,Datos!$A$10:$E$1593,3,FALSE)</f>
        <v xml:space="preserve">PITON ESCUADRA C/TOPE N°8 (50U)         </v>
      </c>
      <c r="D329" s="62">
        <f>VLOOKUP(A329,Datos!$A$10:$E$1593,4,FALSE)</f>
        <v>50</v>
      </c>
      <c r="E329" s="63">
        <f>VLOOKUP(A329,Datos!$A$10:$E$1593,5,FALSE)</f>
        <v>9302.02</v>
      </c>
      <c r="F329" s="64">
        <f t="shared" si="50"/>
        <v>9302.02</v>
      </c>
      <c r="G329" s="61"/>
      <c r="H329" s="61"/>
      <c r="I329" s="139">
        <f t="shared" si="51"/>
        <v>0</v>
      </c>
      <c r="J329" s="144"/>
    </row>
    <row r="330" spans="1:26" ht="18" customHeight="1" thickBot="1" x14ac:dyDescent="0.35">
      <c r="A330" s="108">
        <v>23035</v>
      </c>
      <c r="B330" s="72" t="s">
        <v>137</v>
      </c>
      <c r="C330" s="73" t="str">
        <f>VLOOKUP(A330,Datos!$A$10:$E$1593,3,FALSE)</f>
        <v xml:space="preserve">PITON ESCUADRA C/TOPE N°10 (25U)        </v>
      </c>
      <c r="D330" s="73">
        <f>VLOOKUP(A330,Datos!$A$10:$E$1593,4,FALSE)</f>
        <v>25</v>
      </c>
      <c r="E330" s="74">
        <f>VLOOKUP(A330,Datos!$A$10:$E$1593,5,FALSE)</f>
        <v>7694.3</v>
      </c>
      <c r="F330" s="75">
        <f t="shared" si="50"/>
        <v>7694.3</v>
      </c>
      <c r="G330" s="72"/>
      <c r="H330" s="72"/>
      <c r="I330" s="100">
        <f t="shared" si="51"/>
        <v>0</v>
      </c>
      <c r="J330" s="142"/>
    </row>
    <row r="331" spans="1:26" ht="19.95" customHeight="1" thickBot="1" x14ac:dyDescent="0.35">
      <c r="A331" s="200" t="s">
        <v>344</v>
      </c>
      <c r="B331" s="201"/>
      <c r="C331" s="201"/>
      <c r="D331" s="201"/>
      <c r="E331" s="201"/>
      <c r="F331" s="201"/>
      <c r="G331" s="201"/>
      <c r="H331" s="201"/>
      <c r="I331" s="201"/>
      <c r="J331" s="20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8" customHeight="1" x14ac:dyDescent="0.3">
      <c r="A332" s="114">
        <v>18016</v>
      </c>
      <c r="B332" s="77" t="s">
        <v>345</v>
      </c>
      <c r="C332" s="78" t="str">
        <f>VLOOKUP(A332,Datos!$A$10:$E$1593,3,FALSE)</f>
        <v xml:space="preserve">TENSOR DOBLE PITON 1/4"                 </v>
      </c>
      <c r="D332" s="78">
        <f>VLOOKUP(A332,Datos!$A$10:$E$1593,4,FALSE)</f>
        <v>12</v>
      </c>
      <c r="E332" s="79">
        <f>VLOOKUP(A332,Datos!$A$10:$E$1593,5,FALSE)</f>
        <v>1079.49</v>
      </c>
      <c r="F332" s="125">
        <f>E332-(E332*DESC)</f>
        <v>1079.49</v>
      </c>
      <c r="G332" s="77"/>
      <c r="H332" s="77"/>
      <c r="I332" s="155">
        <f t="shared" ref="I332:I335" si="52">(F332-F332*H332/100)*G332</f>
        <v>0</v>
      </c>
      <c r="J332" s="210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8" customHeight="1" x14ac:dyDescent="0.3">
      <c r="A333" s="107">
        <v>18017</v>
      </c>
      <c r="B333" s="60" t="s">
        <v>347</v>
      </c>
      <c r="C333" s="69" t="str">
        <f>VLOOKUP(A333,Datos!$A$10:$E$1593,3,FALSE)</f>
        <v xml:space="preserve">TENSOR DOBLE PITON 5/16"                </v>
      </c>
      <c r="D333" s="69">
        <f>VLOOKUP(A333,Datos!$A$10:$E$1593,4,FALSE)</f>
        <v>12</v>
      </c>
      <c r="E333" s="70">
        <f>VLOOKUP(A333,Datos!$A$10:$E$1593,5,FALSE)</f>
        <v>1542.59</v>
      </c>
      <c r="F333" s="68">
        <f>E333-(E333*DESC)</f>
        <v>1542.59</v>
      </c>
      <c r="G333" s="60"/>
      <c r="H333" s="60"/>
      <c r="I333" s="94">
        <f t="shared" si="52"/>
        <v>0</v>
      </c>
      <c r="J333" s="210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8" customHeight="1" x14ac:dyDescent="0.3">
      <c r="A334" s="111">
        <v>18018</v>
      </c>
      <c r="B334" s="61" t="s">
        <v>349</v>
      </c>
      <c r="C334" s="62" t="str">
        <f>VLOOKUP(A334,Datos!$A$10:$E$1593,3,FALSE)</f>
        <v xml:space="preserve">TENSOR DOBLE PITON 1/2"                 </v>
      </c>
      <c r="D334" s="62">
        <f>VLOOKUP(A334,Datos!$A$10:$E$1593,4,FALSE)</f>
        <v>12</v>
      </c>
      <c r="E334" s="63">
        <f>VLOOKUP(A334,Datos!$A$10:$E$1593,5,FALSE)</f>
        <v>3360.32</v>
      </c>
      <c r="F334" s="64">
        <f>E334-(E334*DESC)</f>
        <v>3360.32</v>
      </c>
      <c r="G334" s="61"/>
      <c r="H334" s="61"/>
      <c r="I334" s="139">
        <f t="shared" si="52"/>
        <v>0</v>
      </c>
      <c r="J334" s="210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8" customHeight="1" thickBot="1" x14ac:dyDescent="0.35">
      <c r="A335" s="108">
        <v>2139</v>
      </c>
      <c r="B335" s="72" t="s">
        <v>137</v>
      </c>
      <c r="C335" s="73" t="str">
        <f>VLOOKUP(A335,Datos!$A$10:$E$1593,3,FALSE)</f>
        <v xml:space="preserve">TENSOR 2 PITONES CERRADO 100mm          </v>
      </c>
      <c r="D335" s="73">
        <f>VLOOKUP(A335,Datos!$A$10:$E$1593,4,FALSE)</f>
        <v>0</v>
      </c>
      <c r="E335" s="74">
        <f>VLOOKUP(A335,Datos!$A$10:$E$1593,5,FALSE)</f>
        <v>6647.26</v>
      </c>
      <c r="F335" s="75">
        <f>E335-(E335*DESC)</f>
        <v>6647.26</v>
      </c>
      <c r="G335" s="72"/>
      <c r="H335" s="72"/>
      <c r="I335" s="100">
        <f t="shared" si="52"/>
        <v>0</v>
      </c>
      <c r="J335" s="210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9.95" customHeight="1" thickBot="1" x14ac:dyDescent="0.35">
      <c r="A336" s="200" t="s">
        <v>352</v>
      </c>
      <c r="B336" s="201"/>
      <c r="C336" s="201"/>
      <c r="D336" s="201"/>
      <c r="E336" s="201"/>
      <c r="F336" s="201"/>
      <c r="G336" s="201"/>
      <c r="H336" s="201"/>
      <c r="I336" s="201"/>
      <c r="J336" s="144"/>
    </row>
    <row r="337" spans="1:26" ht="18" customHeight="1" x14ac:dyDescent="0.3">
      <c r="A337" s="114">
        <v>2243</v>
      </c>
      <c r="B337" s="77" t="s">
        <v>150</v>
      </c>
      <c r="C337" s="78" t="str">
        <f>VLOOKUP(A337,Datos!$A$10:$E$1593,3,FALSE)</f>
        <v xml:space="preserve">PRECINTOS DE NYLON 2,5*100 (100) NEGRO  </v>
      </c>
      <c r="D337" s="78">
        <f>VLOOKUP(A337,Datos!$A$10:$E$1593,4,FALSE)</f>
        <v>0</v>
      </c>
      <c r="E337" s="79">
        <f>VLOOKUP(A337,Datos!$A$10:$E$1593,5,FALSE)</f>
        <v>1112.8599999999999</v>
      </c>
      <c r="F337" s="125">
        <f t="shared" ref="F337:F362" si="53">E337-(E337*DESC)</f>
        <v>1112.8599999999999</v>
      </c>
      <c r="G337" s="77"/>
      <c r="H337" s="77"/>
      <c r="I337" s="155">
        <f t="shared" ref="I337:I362" si="54">(F337-F337*H337/100)*G337</f>
        <v>0</v>
      </c>
      <c r="J337" s="143"/>
    </row>
    <row r="338" spans="1:26" ht="18" customHeight="1" x14ac:dyDescent="0.3">
      <c r="A338" s="107">
        <v>2245</v>
      </c>
      <c r="B338" s="60" t="s">
        <v>150</v>
      </c>
      <c r="C338" s="69" t="str">
        <f>VLOOKUP(A338,Datos!$A$10:$E$1593,3,FALSE)</f>
        <v xml:space="preserve">PRECINTOS DE NYLON 3,6*150 (100) NEGRO  </v>
      </c>
      <c r="D338" s="69">
        <f>VLOOKUP(A338,Datos!$A$10:$E$1593,4,FALSE)</f>
        <v>0</v>
      </c>
      <c r="E338" s="70">
        <f>VLOOKUP(A338,Datos!$A$10:$E$1593,5,FALSE)</f>
        <v>2495.2600000000002</v>
      </c>
      <c r="F338" s="68">
        <f t="shared" ref="F338:F349" si="55">E338-(E338*DESC)</f>
        <v>2495.2600000000002</v>
      </c>
      <c r="G338" s="60"/>
      <c r="H338" s="60"/>
      <c r="I338" s="94">
        <f t="shared" ref="I338:I349" si="56">(F338-F338*H338/100)*G338</f>
        <v>0</v>
      </c>
      <c r="J338" s="143"/>
    </row>
    <row r="339" spans="1:26" ht="18" customHeight="1" x14ac:dyDescent="0.3">
      <c r="A339" s="111">
        <v>2246</v>
      </c>
      <c r="B339" s="61" t="s">
        <v>150</v>
      </c>
      <c r="C339" s="62" t="str">
        <f>VLOOKUP(A339,Datos!$A$10:$E$1593,3,FALSE)</f>
        <v xml:space="preserve">PRECINTOS DE NYLON 3,6*200 (100) NEGRO  </v>
      </c>
      <c r="D339" s="62">
        <f>VLOOKUP(A339,Datos!$A$10:$E$1593,4,FALSE)</f>
        <v>0</v>
      </c>
      <c r="E339" s="63">
        <f>VLOOKUP(A339,Datos!$A$10:$E$1593,5,FALSE)</f>
        <v>3816.16</v>
      </c>
      <c r="F339" s="64">
        <f t="shared" si="55"/>
        <v>3816.16</v>
      </c>
      <c r="G339" s="61"/>
      <c r="H339" s="61"/>
      <c r="I339" s="139">
        <f t="shared" si="56"/>
        <v>0</v>
      </c>
      <c r="J339" s="143"/>
    </row>
    <row r="340" spans="1:26" ht="18" customHeight="1" x14ac:dyDescent="0.3">
      <c r="A340" s="107">
        <v>2247</v>
      </c>
      <c r="B340" s="60" t="s">
        <v>150</v>
      </c>
      <c r="C340" s="69" t="str">
        <f>VLOOKUP(A340,Datos!$A$10:$E$1593,3,FALSE)</f>
        <v xml:space="preserve">PRECINTOS DE NYLON 3,6*250 (100) NEGRO  </v>
      </c>
      <c r="D340" s="69">
        <f>VLOOKUP(A340,Datos!$A$10:$E$1593,4,FALSE)</f>
        <v>0</v>
      </c>
      <c r="E340" s="70">
        <f>VLOOKUP(A340,Datos!$A$10:$E$1593,5,FALSE)</f>
        <v>4881.92</v>
      </c>
      <c r="F340" s="68">
        <f t="shared" si="55"/>
        <v>4881.92</v>
      </c>
      <c r="G340" s="60"/>
      <c r="H340" s="60"/>
      <c r="I340" s="94">
        <f t="shared" si="56"/>
        <v>0</v>
      </c>
      <c r="J340" s="143"/>
    </row>
    <row r="341" spans="1:26" ht="18" customHeight="1" x14ac:dyDescent="0.3">
      <c r="A341" s="111">
        <v>2248</v>
      </c>
      <c r="B341" s="61" t="s">
        <v>150</v>
      </c>
      <c r="C341" s="62" t="str">
        <f>VLOOKUP(A341,Datos!$A$10:$E$1593,3,FALSE)</f>
        <v xml:space="preserve">PRECINTOS DE NYLON 3,6*300 (100) NEGRO  </v>
      </c>
      <c r="D341" s="62">
        <f>VLOOKUP(A341,Datos!$A$10:$E$1593,4,FALSE)</f>
        <v>0</v>
      </c>
      <c r="E341" s="63">
        <f>VLOOKUP(A341,Datos!$A$10:$E$1593,5,FALSE)</f>
        <v>6409.81</v>
      </c>
      <c r="F341" s="64">
        <f t="shared" si="55"/>
        <v>6409.81</v>
      </c>
      <c r="G341" s="61"/>
      <c r="H341" s="61"/>
      <c r="I341" s="139">
        <f t="shared" si="56"/>
        <v>0</v>
      </c>
      <c r="J341" s="143"/>
    </row>
    <row r="342" spans="1:26" ht="18" customHeight="1" x14ac:dyDescent="0.3">
      <c r="A342" s="107">
        <v>2249</v>
      </c>
      <c r="B342" s="60" t="s">
        <v>150</v>
      </c>
      <c r="C342" s="69" t="str">
        <f>VLOOKUP(A342,Datos!$A$10:$E$1593,3,FALSE)</f>
        <v xml:space="preserve">PRECINTOS DE NYLON 4,8*200 (100) NEGRO  </v>
      </c>
      <c r="D342" s="69">
        <f>VLOOKUP(A342,Datos!$A$10:$E$1593,4,FALSE)</f>
        <v>0</v>
      </c>
      <c r="E342" s="70">
        <f>VLOOKUP(A342,Datos!$A$10:$E$1593,5,FALSE)</f>
        <v>4670.82</v>
      </c>
      <c r="F342" s="68">
        <f t="shared" si="55"/>
        <v>4670.82</v>
      </c>
      <c r="G342" s="60"/>
      <c r="H342" s="60"/>
      <c r="I342" s="94">
        <f t="shared" si="56"/>
        <v>0</v>
      </c>
      <c r="J342" s="143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8" customHeight="1" x14ac:dyDescent="0.3">
      <c r="A343" s="111">
        <v>2250</v>
      </c>
      <c r="B343" s="61" t="s">
        <v>150</v>
      </c>
      <c r="C343" s="62" t="str">
        <f>VLOOKUP(A343,Datos!$A$10:$E$1593,3,FALSE)</f>
        <v xml:space="preserve">PRECINTOS DE NYLON 4,8*250 (100) NEGRO  </v>
      </c>
      <c r="D343" s="62">
        <f>VLOOKUP(A343,Datos!$A$10:$E$1593,4,FALSE)</f>
        <v>0</v>
      </c>
      <c r="E343" s="63">
        <f>VLOOKUP(A343,Datos!$A$10:$E$1593,5,FALSE)</f>
        <v>6534.83</v>
      </c>
      <c r="F343" s="64">
        <f t="shared" si="55"/>
        <v>6534.83</v>
      </c>
      <c r="G343" s="61"/>
      <c r="H343" s="61"/>
      <c r="I343" s="139">
        <f t="shared" si="56"/>
        <v>0</v>
      </c>
      <c r="J343" s="143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8" customHeight="1" x14ac:dyDescent="0.3">
      <c r="A344" s="107">
        <v>2251</v>
      </c>
      <c r="B344" s="60" t="s">
        <v>150</v>
      </c>
      <c r="C344" s="69" t="str">
        <f>VLOOKUP(A344,Datos!$A$10:$E$1593,3,FALSE)</f>
        <v xml:space="preserve">PRECINTOS DE NYLON 4,8*300 (100) NEGRO  </v>
      </c>
      <c r="D344" s="69">
        <f>VLOOKUP(A344,Datos!$A$10:$E$1593,4,FALSE)</f>
        <v>0</v>
      </c>
      <c r="E344" s="70">
        <f>VLOOKUP(A344,Datos!$A$10:$E$1593,5,FALSE)</f>
        <v>7899.8</v>
      </c>
      <c r="F344" s="68">
        <f t="shared" si="55"/>
        <v>7899.8</v>
      </c>
      <c r="G344" s="60"/>
      <c r="H344" s="60"/>
      <c r="I344" s="94">
        <f t="shared" si="56"/>
        <v>0</v>
      </c>
      <c r="J344" s="143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8" customHeight="1" x14ac:dyDescent="0.3">
      <c r="A345" s="111">
        <v>2252</v>
      </c>
      <c r="B345" s="61" t="s">
        <v>150</v>
      </c>
      <c r="C345" s="62" t="str">
        <f>VLOOKUP(A345,Datos!$A$10:$E$1593,3,FALSE)</f>
        <v xml:space="preserve">PRECINTOS DE NYLON 4,8*350 (100) NEGRO  </v>
      </c>
      <c r="D345" s="62">
        <f>VLOOKUP(A345,Datos!$A$10:$E$1593,4,FALSE)</f>
        <v>0</v>
      </c>
      <c r="E345" s="63">
        <f>VLOOKUP(A345,Datos!$A$10:$E$1593,5,FALSE)</f>
        <v>10570.29</v>
      </c>
      <c r="F345" s="64">
        <f t="shared" si="55"/>
        <v>10570.29</v>
      </c>
      <c r="G345" s="61"/>
      <c r="H345" s="61"/>
      <c r="I345" s="139">
        <f t="shared" si="56"/>
        <v>0</v>
      </c>
      <c r="J345" s="143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8" customHeight="1" x14ac:dyDescent="0.3">
      <c r="A346" s="107">
        <v>2253</v>
      </c>
      <c r="B346" s="60" t="s">
        <v>150</v>
      </c>
      <c r="C346" s="69" t="str">
        <f>VLOOKUP(A346,Datos!$A$10:$E$1593,3,FALSE)</f>
        <v xml:space="preserve">PRECINTOS DE NYLON 7,5*300 (100) NEGRO  </v>
      </c>
      <c r="D346" s="69">
        <f>VLOOKUP(A346,Datos!$A$10:$E$1593,4,FALSE)</f>
        <v>0</v>
      </c>
      <c r="E346" s="70">
        <f>VLOOKUP(A346,Datos!$A$10:$E$1593,5,FALSE)</f>
        <v>13389.4</v>
      </c>
      <c r="F346" s="68">
        <f t="shared" si="55"/>
        <v>13389.4</v>
      </c>
      <c r="G346" s="60"/>
      <c r="H346" s="60"/>
      <c r="I346" s="94">
        <f t="shared" si="56"/>
        <v>0</v>
      </c>
      <c r="J346" s="143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8" customHeight="1" x14ac:dyDescent="0.3">
      <c r="A347" s="111">
        <v>2254</v>
      </c>
      <c r="B347" s="61" t="s">
        <v>150</v>
      </c>
      <c r="C347" s="62" t="str">
        <f>VLOOKUP(A347,Datos!$A$10:$E$1593,3,FALSE)</f>
        <v xml:space="preserve">PRECINTOS DE NYLON 7,5*350 (100) NEGRO  </v>
      </c>
      <c r="D347" s="62">
        <f>VLOOKUP(A347,Datos!$A$10:$E$1593,4,FALSE)</f>
        <v>0</v>
      </c>
      <c r="E347" s="63">
        <f>VLOOKUP(A347,Datos!$A$10:$E$1593,5,FALSE)</f>
        <v>17194.28</v>
      </c>
      <c r="F347" s="64">
        <f t="shared" si="55"/>
        <v>17194.28</v>
      </c>
      <c r="G347" s="61"/>
      <c r="H347" s="61"/>
      <c r="I347" s="139">
        <f t="shared" si="56"/>
        <v>0</v>
      </c>
      <c r="J347" s="143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8" customHeight="1" x14ac:dyDescent="0.3">
      <c r="A348" s="107">
        <v>2256</v>
      </c>
      <c r="B348" s="60" t="s">
        <v>150</v>
      </c>
      <c r="C348" s="69" t="str">
        <f>VLOOKUP(A348,Datos!$A$10:$E$1593,3,FALSE)</f>
        <v xml:space="preserve">PRECINTOS DE NYLON 7,5*400 (100) NEGRO  </v>
      </c>
      <c r="D348" s="69">
        <f>VLOOKUP(A348,Datos!$A$10:$E$1593,4,FALSE)</f>
        <v>0</v>
      </c>
      <c r="E348" s="70">
        <f>VLOOKUP(A348,Datos!$A$10:$E$1593,5,FALSE)</f>
        <v>20042.060000000001</v>
      </c>
      <c r="F348" s="68">
        <f t="shared" si="55"/>
        <v>20042.060000000001</v>
      </c>
      <c r="G348" s="60"/>
      <c r="H348" s="60"/>
      <c r="I348" s="94">
        <f t="shared" si="56"/>
        <v>0</v>
      </c>
      <c r="J348" s="142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8" customHeight="1" x14ac:dyDescent="0.3">
      <c r="A349" s="111">
        <v>2257</v>
      </c>
      <c r="B349" s="61" t="s">
        <v>150</v>
      </c>
      <c r="C349" s="62" t="str">
        <f>VLOOKUP(A349,Datos!$A$10:$E$1593,3,FALSE)</f>
        <v xml:space="preserve">PRECINTO  4,8*400 (100) GRIS            </v>
      </c>
      <c r="D349" s="62">
        <f>VLOOKUP(A349,Datos!$A$10:$E$1593,4,FALSE)</f>
        <v>0</v>
      </c>
      <c r="E349" s="63">
        <f>VLOOKUP(A349,Datos!$A$10:$E$1593,5,FALSE)</f>
        <v>11797.95</v>
      </c>
      <c r="F349" s="64">
        <f t="shared" si="55"/>
        <v>11797.95</v>
      </c>
      <c r="G349" s="61"/>
      <c r="H349" s="61"/>
      <c r="I349" s="139">
        <f t="shared" si="56"/>
        <v>0</v>
      </c>
      <c r="J349" s="143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8" customHeight="1" x14ac:dyDescent="0.3">
      <c r="A350" s="107">
        <v>2263</v>
      </c>
      <c r="B350" s="60" t="s">
        <v>150</v>
      </c>
      <c r="C350" s="69" t="str">
        <f>VLOOKUP(A350,Datos!$A$10:$E$1593,3,FALSE)</f>
        <v xml:space="preserve">PRECINTOS DE NYLON 2,5*100 (100) BLANCO </v>
      </c>
      <c r="D350" s="69">
        <f>VLOOKUP(A350,Datos!$A$10:$E$1593,4,FALSE)</f>
        <v>0</v>
      </c>
      <c r="E350" s="70">
        <f>VLOOKUP(A350,Datos!$A$10:$E$1593,5,FALSE)</f>
        <v>1112.8599999999999</v>
      </c>
      <c r="F350" s="68">
        <f t="shared" ref="F350:F359" si="57">E350-(E350*DESC)</f>
        <v>1112.8599999999999</v>
      </c>
      <c r="G350" s="60"/>
      <c r="H350" s="60"/>
      <c r="I350" s="94">
        <f t="shared" ref="I350:I359" si="58">(F350-F350*H350/100)*G350</f>
        <v>0</v>
      </c>
      <c r="J350" s="143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8" customHeight="1" x14ac:dyDescent="0.3">
      <c r="A351" s="111">
        <v>2265</v>
      </c>
      <c r="B351" s="61" t="s">
        <v>150</v>
      </c>
      <c r="C351" s="62" t="str">
        <f>VLOOKUP(A351,Datos!$A$10:$E$1593,3,FALSE)</f>
        <v xml:space="preserve">PRECINTOS DE NYLON 3,6*150 (100) BLANCO </v>
      </c>
      <c r="D351" s="62">
        <f>VLOOKUP(A351,Datos!$A$10:$E$1593,4,FALSE)</f>
        <v>0</v>
      </c>
      <c r="E351" s="63">
        <f>VLOOKUP(A351,Datos!$A$10:$E$1593,5,FALSE)</f>
        <v>2495.2600000000002</v>
      </c>
      <c r="F351" s="64">
        <f t="shared" si="57"/>
        <v>2495.2600000000002</v>
      </c>
      <c r="G351" s="61"/>
      <c r="H351" s="61"/>
      <c r="I351" s="139">
        <f t="shared" si="58"/>
        <v>0</v>
      </c>
      <c r="J351" s="143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8" customHeight="1" x14ac:dyDescent="0.3">
      <c r="A352" s="107">
        <v>2266</v>
      </c>
      <c r="B352" s="60" t="s">
        <v>150</v>
      </c>
      <c r="C352" s="69" t="str">
        <f>VLOOKUP(A352,Datos!$A$10:$E$1593,3,FALSE)</f>
        <v xml:space="preserve">PRECINTOS DE NYLON 3,6*200 (100) BLANCO </v>
      </c>
      <c r="D352" s="69">
        <f>VLOOKUP(A352,Datos!$A$10:$E$1593,4,FALSE)</f>
        <v>0</v>
      </c>
      <c r="E352" s="70">
        <f>VLOOKUP(A352,Datos!$A$10:$E$1593,5,FALSE)</f>
        <v>3816.16</v>
      </c>
      <c r="F352" s="68">
        <f t="shared" si="57"/>
        <v>3816.16</v>
      </c>
      <c r="G352" s="60"/>
      <c r="H352" s="60"/>
      <c r="I352" s="94">
        <f t="shared" si="58"/>
        <v>0</v>
      </c>
      <c r="J352" s="143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8" customHeight="1" x14ac:dyDescent="0.3">
      <c r="A353" s="111">
        <v>2267</v>
      </c>
      <c r="B353" s="61" t="s">
        <v>150</v>
      </c>
      <c r="C353" s="62" t="str">
        <f>VLOOKUP(A353,Datos!$A$10:$E$1593,3,FALSE)</f>
        <v xml:space="preserve">PRECINTOS DE NYLON 3,6*250 (100) BLANCO </v>
      </c>
      <c r="D353" s="62">
        <f>VLOOKUP(A353,Datos!$A$10:$E$1593,4,FALSE)</f>
        <v>0</v>
      </c>
      <c r="E353" s="63">
        <f>VLOOKUP(A353,Datos!$A$10:$E$1593,5,FALSE)</f>
        <v>4881.92</v>
      </c>
      <c r="F353" s="64">
        <f t="shared" si="57"/>
        <v>4881.92</v>
      </c>
      <c r="G353" s="61"/>
      <c r="H353" s="61"/>
      <c r="I353" s="139">
        <f t="shared" si="58"/>
        <v>0</v>
      </c>
      <c r="J353" s="143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8" customHeight="1" x14ac:dyDescent="0.3">
      <c r="A354" s="107">
        <v>2268</v>
      </c>
      <c r="B354" s="60" t="s">
        <v>150</v>
      </c>
      <c r="C354" s="69" t="str">
        <f>VLOOKUP(A354,Datos!$A$10:$E$1593,3,FALSE)</f>
        <v xml:space="preserve">PRECINTOS DE NYLON 3,6*300 (100) BLANCO </v>
      </c>
      <c r="D354" s="69">
        <f>VLOOKUP(A354,Datos!$A$10:$E$1593,4,FALSE)</f>
        <v>0</v>
      </c>
      <c r="E354" s="70">
        <f>VLOOKUP(A354,Datos!$A$10:$E$1593,5,FALSE)</f>
        <v>6409.81</v>
      </c>
      <c r="F354" s="68">
        <f t="shared" si="57"/>
        <v>6409.81</v>
      </c>
      <c r="G354" s="60"/>
      <c r="H354" s="60"/>
      <c r="I354" s="94">
        <f t="shared" si="58"/>
        <v>0</v>
      </c>
      <c r="J354" s="143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8" customHeight="1" x14ac:dyDescent="0.3">
      <c r="A355" s="111">
        <v>2269</v>
      </c>
      <c r="B355" s="61" t="s">
        <v>150</v>
      </c>
      <c r="C355" s="62" t="str">
        <f>VLOOKUP(A355,Datos!$A$10:$E$1593,3,FALSE)</f>
        <v xml:space="preserve">PRECINTOS DE NYLON 4,8*200 (100) BLANCO </v>
      </c>
      <c r="D355" s="62">
        <f>VLOOKUP(A355,Datos!$A$10:$E$1593,4,FALSE)</f>
        <v>0</v>
      </c>
      <c r="E355" s="63">
        <f>VLOOKUP(A355,Datos!$A$10:$E$1593,5,FALSE)</f>
        <v>4670.82</v>
      </c>
      <c r="F355" s="64">
        <f t="shared" si="57"/>
        <v>4670.82</v>
      </c>
      <c r="G355" s="61"/>
      <c r="H355" s="61"/>
      <c r="I355" s="139">
        <f t="shared" si="58"/>
        <v>0</v>
      </c>
      <c r="J355" s="143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8" customHeight="1" x14ac:dyDescent="0.3">
      <c r="A356" s="107">
        <v>2270</v>
      </c>
      <c r="B356" s="60" t="s">
        <v>150</v>
      </c>
      <c r="C356" s="69" t="str">
        <f>VLOOKUP(A356,Datos!$A$10:$E$1593,3,FALSE)</f>
        <v xml:space="preserve">PRECINTOS DE NYLON 4,8*250 (100) BLANCO </v>
      </c>
      <c r="D356" s="69">
        <f>VLOOKUP(A356,Datos!$A$10:$E$1593,4,FALSE)</f>
        <v>0</v>
      </c>
      <c r="E356" s="70">
        <f>VLOOKUP(A356,Datos!$A$10:$E$1593,5,FALSE)</f>
        <v>6534.83</v>
      </c>
      <c r="F356" s="68">
        <f t="shared" si="57"/>
        <v>6534.83</v>
      </c>
      <c r="G356" s="60"/>
      <c r="H356" s="60"/>
      <c r="I356" s="94">
        <f t="shared" si="58"/>
        <v>0</v>
      </c>
      <c r="J356" s="143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8" customHeight="1" x14ac:dyDescent="0.3">
      <c r="A357" s="111">
        <v>2271</v>
      </c>
      <c r="B357" s="61" t="s">
        <v>150</v>
      </c>
      <c r="C357" s="62" t="str">
        <f>VLOOKUP(A357,Datos!$A$10:$E$1593,3,FALSE)</f>
        <v xml:space="preserve">PRECINTOS DE NYLON 4,8*300 (100) BLANCO </v>
      </c>
      <c r="D357" s="62">
        <f>VLOOKUP(A357,Datos!$A$10:$E$1593,4,FALSE)</f>
        <v>0</v>
      </c>
      <c r="E357" s="63">
        <f>VLOOKUP(A357,Datos!$A$10:$E$1593,5,FALSE)</f>
        <v>7899.8</v>
      </c>
      <c r="F357" s="64">
        <f t="shared" si="57"/>
        <v>7899.8</v>
      </c>
      <c r="G357" s="61"/>
      <c r="H357" s="61"/>
      <c r="I357" s="139">
        <f t="shared" si="58"/>
        <v>0</v>
      </c>
      <c r="J357" s="143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8" customHeight="1" x14ac:dyDescent="0.3">
      <c r="A358" s="107">
        <v>2272</v>
      </c>
      <c r="B358" s="60" t="s">
        <v>150</v>
      </c>
      <c r="C358" s="69" t="str">
        <f>VLOOKUP(A358,Datos!$A$10:$E$1593,3,FALSE)</f>
        <v xml:space="preserve">PRECINTOS DE NYLON 4,8*350 (100) BLANCO </v>
      </c>
      <c r="D358" s="69">
        <f>VLOOKUP(A358,Datos!$A$10:$E$1593,4,FALSE)</f>
        <v>0</v>
      </c>
      <c r="E358" s="70">
        <f>VLOOKUP(A358,Datos!$A$10:$E$1593,5,FALSE)</f>
        <v>10570.29</v>
      </c>
      <c r="F358" s="68">
        <f t="shared" si="57"/>
        <v>10570.29</v>
      </c>
      <c r="G358" s="60"/>
      <c r="H358" s="60"/>
      <c r="I358" s="94">
        <f t="shared" si="58"/>
        <v>0</v>
      </c>
      <c r="J358" s="143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8" customHeight="1" x14ac:dyDescent="0.3">
      <c r="A359" s="111">
        <v>2273</v>
      </c>
      <c r="B359" s="61" t="s">
        <v>150</v>
      </c>
      <c r="C359" s="62" t="str">
        <f>VLOOKUP(A359,Datos!$A$10:$E$1593,3,FALSE)</f>
        <v xml:space="preserve">PRECINTOS DE NYLON 7,5*400 (100) BLANCO </v>
      </c>
      <c r="D359" s="62">
        <f>VLOOKUP(A359,Datos!$A$10:$E$1593,4,FALSE)</f>
        <v>0</v>
      </c>
      <c r="E359" s="63">
        <f>VLOOKUP(A359,Datos!$A$10:$E$1593,5,FALSE)</f>
        <v>20042.060000000001</v>
      </c>
      <c r="F359" s="64">
        <f t="shared" si="57"/>
        <v>20042.060000000001</v>
      </c>
      <c r="G359" s="61"/>
      <c r="H359" s="61"/>
      <c r="I359" s="139">
        <f t="shared" si="58"/>
        <v>0</v>
      </c>
      <c r="J359" s="143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8" customHeight="1" x14ac:dyDescent="0.3">
      <c r="A360" s="107">
        <v>14102</v>
      </c>
      <c r="B360" s="60">
        <v>1096</v>
      </c>
      <c r="C360" s="69" t="str">
        <f>VLOOKUP(A360,Datos!$A$10:$E$1593,3,FALSE)</f>
        <v xml:space="preserve">PRECINTO 3,6X200 mm  (100)              </v>
      </c>
      <c r="D360" s="69">
        <f>VLOOKUP(A360,Datos!$A$10:$E$1593,4,FALSE)</f>
        <v>0</v>
      </c>
      <c r="E360" s="70">
        <f>VLOOKUP(A360,Datos!$A$10:$E$1593,5,FALSE)</f>
        <v>1925.73</v>
      </c>
      <c r="F360" s="68">
        <f t="shared" si="53"/>
        <v>1925.73</v>
      </c>
      <c r="G360" s="60"/>
      <c r="H360" s="60"/>
      <c r="I360" s="94">
        <f t="shared" si="54"/>
        <v>0</v>
      </c>
      <c r="J360" s="211"/>
    </row>
    <row r="361" spans="1:26" ht="18" customHeight="1" x14ac:dyDescent="0.3">
      <c r="A361" s="111">
        <v>14107</v>
      </c>
      <c r="B361" s="61">
        <v>1097</v>
      </c>
      <c r="C361" s="62" t="str">
        <f>VLOOKUP(A361,Datos!$A$10:$E$1593,3,FALSE)</f>
        <v xml:space="preserve">PRECINTO 3,6X250 mm  (100)              </v>
      </c>
      <c r="D361" s="62">
        <f>VLOOKUP(A361,Datos!$A$10:$E$1593,4,FALSE)</f>
        <v>0</v>
      </c>
      <c r="E361" s="63">
        <f>VLOOKUP(A361,Datos!$A$10:$E$1593,5,FALSE)</f>
        <v>2394.7199999999998</v>
      </c>
      <c r="F361" s="64">
        <f t="shared" si="53"/>
        <v>2394.7199999999998</v>
      </c>
      <c r="G361" s="61"/>
      <c r="H361" s="61"/>
      <c r="I361" s="139">
        <f t="shared" si="54"/>
        <v>0</v>
      </c>
      <c r="J361" s="20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8" customHeight="1" thickBot="1" x14ac:dyDescent="0.35">
      <c r="A362" s="72">
        <v>14105</v>
      </c>
      <c r="B362" s="72">
        <v>1179</v>
      </c>
      <c r="C362" s="73" t="str">
        <f>VLOOKUP(A362,Datos!$A$10:$E$1593,3,FALSE)</f>
        <v xml:space="preserve">PRECINTO 3,6X300 mm  (100)              </v>
      </c>
      <c r="D362" s="73">
        <f>VLOOKUP(A362,Datos!$A$10:$E$1593,4,FALSE)</f>
        <v>0</v>
      </c>
      <c r="E362" s="74">
        <f>VLOOKUP(A362,Datos!$A$10:$E$1593,5,FALSE)</f>
        <v>2805.09</v>
      </c>
      <c r="F362" s="75">
        <f t="shared" si="53"/>
        <v>2805.09</v>
      </c>
      <c r="G362" s="72"/>
      <c r="H362" s="72"/>
      <c r="I362" s="100">
        <f t="shared" si="54"/>
        <v>0</v>
      </c>
      <c r="J362" s="212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9.95" customHeight="1" thickBot="1" x14ac:dyDescent="0.35">
      <c r="A363" s="200" t="s">
        <v>356</v>
      </c>
      <c r="B363" s="201"/>
      <c r="C363" s="201"/>
      <c r="D363" s="201"/>
      <c r="E363" s="201"/>
      <c r="F363" s="201"/>
      <c r="G363" s="201"/>
      <c r="H363" s="201"/>
      <c r="I363" s="201"/>
      <c r="J363" s="143"/>
    </row>
    <row r="364" spans="1:26" ht="18" customHeight="1" x14ac:dyDescent="0.3">
      <c r="A364" s="114">
        <v>25073</v>
      </c>
      <c r="B364" s="77" t="s">
        <v>357</v>
      </c>
      <c r="C364" s="78" t="str">
        <f>VLOOKUP(A364,Datos!$A$10:$E$1593,3,FALSE)</f>
        <v xml:space="preserve">RETEN PUERTA P/PARED PLASTICO           </v>
      </c>
      <c r="D364" s="78">
        <f>VLOOKUP(A364,Datos!$A$10:$E$1593,4,FALSE)</f>
        <v>12</v>
      </c>
      <c r="E364" s="79">
        <f>VLOOKUP(A364,Datos!$A$10:$E$1593,5,FALSE)</f>
        <v>1678.42</v>
      </c>
      <c r="F364" s="125">
        <f>E364-(E364*DESC)</f>
        <v>1678.42</v>
      </c>
      <c r="G364" s="77"/>
      <c r="H364" s="77"/>
      <c r="I364" s="155">
        <f t="shared" ref="I364:I365" si="59">(F364-F364*H364/100)*G364</f>
        <v>0</v>
      </c>
      <c r="J364" s="143"/>
    </row>
    <row r="365" spans="1:26" ht="36" customHeight="1" thickBot="1" x14ac:dyDescent="0.35">
      <c r="A365" s="108">
        <v>25074</v>
      </c>
      <c r="B365" s="72" t="s">
        <v>357</v>
      </c>
      <c r="C365" s="73" t="str">
        <f>VLOOKUP(A365,Datos!$A$10:$E$1593,3,FALSE)</f>
        <v xml:space="preserve">RETEN PUERTA P/PISO PLASTICO            </v>
      </c>
      <c r="D365" s="73">
        <f>VLOOKUP(A365,Datos!$A$10:$E$1593,4,FALSE)</f>
        <v>12</v>
      </c>
      <c r="E365" s="74">
        <f>VLOOKUP(A365,Datos!$A$10:$E$1593,5,FALSE)</f>
        <v>1634.28</v>
      </c>
      <c r="F365" s="75">
        <f>E365-(E365*DESC)</f>
        <v>1634.28</v>
      </c>
      <c r="G365" s="72"/>
      <c r="H365" s="72"/>
      <c r="I365" s="100">
        <f t="shared" si="59"/>
        <v>0</v>
      </c>
      <c r="J365" s="143"/>
    </row>
    <row r="366" spans="1:26" ht="19.95" customHeight="1" thickBot="1" x14ac:dyDescent="0.35">
      <c r="A366" s="200" t="s">
        <v>360</v>
      </c>
      <c r="B366" s="201"/>
      <c r="C366" s="201"/>
      <c r="D366" s="201"/>
      <c r="E366" s="201"/>
      <c r="F366" s="201"/>
      <c r="G366" s="201"/>
      <c r="H366" s="201"/>
      <c r="I366" s="201"/>
      <c r="J366" s="211"/>
    </row>
    <row r="367" spans="1:26" ht="18" customHeight="1" x14ac:dyDescent="0.3">
      <c r="A367" s="114">
        <v>2225</v>
      </c>
      <c r="B367" s="77" t="s">
        <v>150</v>
      </c>
      <c r="C367" s="78" t="str">
        <f>VLOOKUP(A367,Datos!$A$10:$E$1593,3,FALSE)</f>
        <v xml:space="preserve">TARUGO DE NYLON 4 (1000)                </v>
      </c>
      <c r="D367" s="78">
        <f>VLOOKUP(A367,Datos!$A$10:$E$1593,4,FALSE)</f>
        <v>0</v>
      </c>
      <c r="E367" s="79">
        <f>VLOOKUP(A367,Datos!$A$10:$E$1593,5,FALSE)</f>
        <v>819.01</v>
      </c>
      <c r="F367" s="125">
        <f t="shared" ref="F367:F399" si="60">E367-(E367*DESC)</f>
        <v>819.01</v>
      </c>
      <c r="G367" s="77"/>
      <c r="H367" s="77"/>
      <c r="I367" s="155">
        <f t="shared" ref="I367:I399" si="61">(F367-F367*H367/100)*G367</f>
        <v>0</v>
      </c>
      <c r="J367" s="209"/>
    </row>
    <row r="368" spans="1:26" ht="18" customHeight="1" x14ac:dyDescent="0.3">
      <c r="A368" s="107">
        <v>2226</v>
      </c>
      <c r="B368" s="60" t="s">
        <v>150</v>
      </c>
      <c r="C368" s="69" t="str">
        <f>VLOOKUP(A368,Datos!$A$10:$E$1593,3,FALSE)</f>
        <v xml:space="preserve">TARUGO DE NYLON 5 (1000)                </v>
      </c>
      <c r="D368" s="69">
        <f>VLOOKUP(A368,Datos!$A$10:$E$1593,4,FALSE)</f>
        <v>0</v>
      </c>
      <c r="E368" s="70">
        <f>VLOOKUP(A368,Datos!$A$10:$E$1593,5,FALSE)</f>
        <v>9295.4599999999991</v>
      </c>
      <c r="F368" s="68">
        <f t="shared" si="60"/>
        <v>9295.4599999999991</v>
      </c>
      <c r="G368" s="60"/>
      <c r="H368" s="60"/>
      <c r="I368" s="94">
        <f t="shared" si="61"/>
        <v>0</v>
      </c>
      <c r="J368" s="209"/>
    </row>
    <row r="369" spans="1:10" ht="18" customHeight="1" x14ac:dyDescent="0.3">
      <c r="A369" s="111">
        <v>2227</v>
      </c>
      <c r="B369" s="61" t="s">
        <v>150</v>
      </c>
      <c r="C369" s="62" t="str">
        <f>VLOOKUP(A369,Datos!$A$10:$E$1593,3,FALSE)</f>
        <v xml:space="preserve">TARUGO DE NYLON 6 (2000)                </v>
      </c>
      <c r="D369" s="62">
        <f>VLOOKUP(A369,Datos!$A$10:$E$1593,4,FALSE)</f>
        <v>0</v>
      </c>
      <c r="E369" s="63">
        <f>VLOOKUP(A369,Datos!$A$10:$E$1593,5,FALSE)</f>
        <v>27217.360000000001</v>
      </c>
      <c r="F369" s="64">
        <f t="shared" si="60"/>
        <v>27217.360000000001</v>
      </c>
      <c r="G369" s="61"/>
      <c r="H369" s="61"/>
      <c r="I369" s="139">
        <f t="shared" si="61"/>
        <v>0</v>
      </c>
      <c r="J369" s="209"/>
    </row>
    <row r="370" spans="1:10" ht="18" customHeight="1" x14ac:dyDescent="0.3">
      <c r="A370" s="107">
        <v>2228</v>
      </c>
      <c r="B370" s="60" t="s">
        <v>150</v>
      </c>
      <c r="C370" s="69" t="str">
        <f>VLOOKUP(A370,Datos!$A$10:$E$1593,3,FALSE)</f>
        <v xml:space="preserve">TARUGO DE NYLON 8 (1000)                </v>
      </c>
      <c r="D370" s="69">
        <f>VLOOKUP(A370,Datos!$A$10:$E$1593,4,FALSE)</f>
        <v>0</v>
      </c>
      <c r="E370" s="70">
        <f>VLOOKUP(A370,Datos!$A$10:$E$1593,5,FALSE)</f>
        <v>28398.9</v>
      </c>
      <c r="F370" s="68">
        <f t="shared" si="60"/>
        <v>28398.9</v>
      </c>
      <c r="G370" s="60"/>
      <c r="H370" s="60"/>
      <c r="I370" s="94">
        <f t="shared" si="61"/>
        <v>0</v>
      </c>
      <c r="J370" s="209"/>
    </row>
    <row r="371" spans="1:10" ht="18" customHeight="1" x14ac:dyDescent="0.3">
      <c r="A371" s="111">
        <v>2229</v>
      </c>
      <c r="B371" s="61" t="s">
        <v>150</v>
      </c>
      <c r="C371" s="62" t="str">
        <f>VLOOKUP(A371,Datos!$A$10:$E$1593,3,FALSE)</f>
        <v xml:space="preserve">TARUGO DE NYLON 10 (500)                </v>
      </c>
      <c r="D371" s="62">
        <f>VLOOKUP(A371,Datos!$A$10:$E$1593,4,FALSE)</f>
        <v>0</v>
      </c>
      <c r="E371" s="63">
        <f>VLOOKUP(A371,Datos!$A$10:$E$1593,5,FALSE)</f>
        <v>27455.119999999999</v>
      </c>
      <c r="F371" s="64">
        <f t="shared" si="60"/>
        <v>27455.119999999999</v>
      </c>
      <c r="G371" s="61"/>
      <c r="H371" s="61"/>
      <c r="I371" s="139">
        <f t="shared" si="61"/>
        <v>0</v>
      </c>
      <c r="J371" s="209"/>
    </row>
    <row r="372" spans="1:10" ht="18" customHeight="1" x14ac:dyDescent="0.3">
      <c r="A372" s="107">
        <v>2230</v>
      </c>
      <c r="B372" s="60" t="s">
        <v>150</v>
      </c>
      <c r="C372" s="69" t="str">
        <f>VLOOKUP(A372,Datos!$A$10:$E$1593,3,FALSE)</f>
        <v xml:space="preserve">TARUGO DE NYLON 12 (250)                </v>
      </c>
      <c r="D372" s="69">
        <f>VLOOKUP(A372,Datos!$A$10:$E$1593,4,FALSE)</f>
        <v>0</v>
      </c>
      <c r="E372" s="70">
        <f>VLOOKUP(A372,Datos!$A$10:$E$1593,5,FALSE)</f>
        <v>28338.43</v>
      </c>
      <c r="F372" s="68">
        <f t="shared" si="60"/>
        <v>28338.43</v>
      </c>
      <c r="G372" s="60"/>
      <c r="H372" s="60"/>
      <c r="I372" s="94">
        <f t="shared" si="61"/>
        <v>0</v>
      </c>
      <c r="J372" s="209"/>
    </row>
    <row r="373" spans="1:10" ht="18" customHeight="1" x14ac:dyDescent="0.3">
      <c r="A373" s="111">
        <v>2231</v>
      </c>
      <c r="B373" s="61" t="s">
        <v>150</v>
      </c>
      <c r="C373" s="62" t="str">
        <f>VLOOKUP(A373,Datos!$A$10:$E$1593,3,FALSE)</f>
        <v xml:space="preserve">TARUGO DE NYLON 14 (200)                </v>
      </c>
      <c r="D373" s="62">
        <f>VLOOKUP(A373,Datos!$A$10:$E$1593,4,FALSE)</f>
        <v>0</v>
      </c>
      <c r="E373" s="63">
        <f>VLOOKUP(A373,Datos!$A$10:$E$1593,5,FALSE)</f>
        <v>34758.5</v>
      </c>
      <c r="F373" s="64">
        <f t="shared" si="60"/>
        <v>34758.5</v>
      </c>
      <c r="G373" s="61"/>
      <c r="H373" s="61"/>
      <c r="I373" s="139">
        <f t="shared" si="61"/>
        <v>0</v>
      </c>
      <c r="J373" s="212"/>
    </row>
    <row r="374" spans="1:10" ht="18" customHeight="1" x14ac:dyDescent="0.3">
      <c r="A374" s="107">
        <v>2232</v>
      </c>
      <c r="B374" s="60" t="s">
        <v>150</v>
      </c>
      <c r="C374" s="69" t="str">
        <f>VLOOKUP(A374,Datos!$A$10:$E$1593,3,FALSE)</f>
        <v xml:space="preserve">TARUGO DE NYLON C/ARANDELA 6 (2000)     </v>
      </c>
      <c r="D374" s="69">
        <f>VLOOKUP(A374,Datos!$A$10:$E$1593,4,FALSE)</f>
        <v>0</v>
      </c>
      <c r="E374" s="70">
        <f>VLOOKUP(A374,Datos!$A$10:$E$1593,5,FALSE)</f>
        <v>32573.37</v>
      </c>
      <c r="F374" s="68">
        <f t="shared" si="60"/>
        <v>32573.37</v>
      </c>
      <c r="G374" s="60"/>
      <c r="H374" s="60"/>
      <c r="I374" s="94">
        <f t="shared" si="61"/>
        <v>0</v>
      </c>
      <c r="J374" s="143"/>
    </row>
    <row r="375" spans="1:10" ht="18" customHeight="1" x14ac:dyDescent="0.3">
      <c r="A375" s="111">
        <v>2233</v>
      </c>
      <c r="B375" s="61" t="s">
        <v>150</v>
      </c>
      <c r="C375" s="62" t="str">
        <f>VLOOKUP(A375,Datos!$A$10:$E$1593,3,FALSE)</f>
        <v xml:space="preserve">TARUGO DE NYLON C/ARANDELA 8 (1000)     </v>
      </c>
      <c r="D375" s="62">
        <f>VLOOKUP(A375,Datos!$A$10:$E$1593,4,FALSE)</f>
        <v>0</v>
      </c>
      <c r="E375" s="63">
        <f>VLOOKUP(A375,Datos!$A$10:$E$1593,5,FALSE)</f>
        <v>33100.959999999999</v>
      </c>
      <c r="F375" s="64">
        <f t="shared" si="60"/>
        <v>33100.959999999999</v>
      </c>
      <c r="G375" s="61"/>
      <c r="H375" s="61"/>
      <c r="I375" s="139">
        <f t="shared" si="61"/>
        <v>0</v>
      </c>
      <c r="J375" s="143"/>
    </row>
    <row r="376" spans="1:10" ht="18" customHeight="1" x14ac:dyDescent="0.3">
      <c r="A376" s="107">
        <v>2234</v>
      </c>
      <c r="B376" s="60" t="s">
        <v>150</v>
      </c>
      <c r="C376" s="69" t="str">
        <f>VLOOKUP(A376,Datos!$A$10:$E$1593,3,FALSE)</f>
        <v xml:space="preserve">TARUGO DE NYLON C/ARANDELA 10 (500)     </v>
      </c>
      <c r="D376" s="69">
        <f>VLOOKUP(A376,Datos!$A$10:$E$1593,4,FALSE)</f>
        <v>0</v>
      </c>
      <c r="E376" s="70">
        <f>VLOOKUP(A376,Datos!$A$10:$E$1593,5,FALSE)</f>
        <v>30237.39</v>
      </c>
      <c r="F376" s="68">
        <f t="shared" si="60"/>
        <v>30237.39</v>
      </c>
      <c r="G376" s="60"/>
      <c r="H376" s="60"/>
      <c r="I376" s="94">
        <f t="shared" si="61"/>
        <v>0</v>
      </c>
      <c r="J376" s="143"/>
    </row>
    <row r="377" spans="1:10" ht="18" customHeight="1" x14ac:dyDescent="0.3">
      <c r="A377" s="111">
        <v>2236</v>
      </c>
      <c r="B377" s="61" t="s">
        <v>150</v>
      </c>
      <c r="C377" s="62" t="str">
        <f>VLOOKUP(A377,Datos!$A$10:$E$1593,3,FALSE)</f>
        <v xml:space="preserve">TARUGO TRES CORTES 6 (1000)             </v>
      </c>
      <c r="D377" s="62">
        <f>VLOOKUP(A377,Datos!$A$10:$E$1593,4,FALSE)</f>
        <v>0</v>
      </c>
      <c r="E377" s="63">
        <f>VLOOKUP(A377,Datos!$A$10:$E$1593,5,FALSE)</f>
        <v>30319.29</v>
      </c>
      <c r="F377" s="64">
        <f t="shared" ref="F377:F379" si="62">E377-(E377*DESC)</f>
        <v>30319.29</v>
      </c>
      <c r="G377" s="61"/>
      <c r="H377" s="61"/>
      <c r="I377" s="139">
        <f t="shared" ref="I377:I379" si="63">(F377-F377*H377/100)*G377</f>
        <v>0</v>
      </c>
      <c r="J377" s="144"/>
    </row>
    <row r="378" spans="1:10" ht="18" customHeight="1" x14ac:dyDescent="0.3">
      <c r="A378" s="107">
        <v>2237</v>
      </c>
      <c r="B378" s="60" t="s">
        <v>150</v>
      </c>
      <c r="C378" s="69" t="str">
        <f>VLOOKUP(A378,Datos!$A$10:$E$1593,3,FALSE)</f>
        <v xml:space="preserve">TARUGO TRES CORTES 8 (1000)             </v>
      </c>
      <c r="D378" s="69">
        <f>VLOOKUP(A378,Datos!$A$10:$E$1593,4,FALSE)</f>
        <v>0</v>
      </c>
      <c r="E378" s="70">
        <f>VLOOKUP(A378,Datos!$A$10:$E$1593,5,FALSE)</f>
        <v>47383.42</v>
      </c>
      <c r="F378" s="68">
        <f t="shared" si="62"/>
        <v>47383.42</v>
      </c>
      <c r="G378" s="60"/>
      <c r="H378" s="60"/>
      <c r="I378" s="94">
        <f t="shared" si="63"/>
        <v>0</v>
      </c>
      <c r="J378" s="143"/>
    </row>
    <row r="379" spans="1:10" ht="18" customHeight="1" x14ac:dyDescent="0.3">
      <c r="A379" s="111">
        <v>2238</v>
      </c>
      <c r="B379" s="61" t="s">
        <v>150</v>
      </c>
      <c r="C379" s="62" t="str">
        <f>VLOOKUP(A379,Datos!$A$10:$E$1593,3,FALSE)</f>
        <v xml:space="preserve">TARUGO TRES CORTES 10 (500)             </v>
      </c>
      <c r="D379" s="62">
        <f>VLOOKUP(A379,Datos!$A$10:$E$1593,4,FALSE)</f>
        <v>0</v>
      </c>
      <c r="E379" s="63">
        <f>VLOOKUP(A379,Datos!$A$10:$E$1593,5,FALSE)</f>
        <v>42312.95</v>
      </c>
      <c r="F379" s="64">
        <f t="shared" si="62"/>
        <v>42312.95</v>
      </c>
      <c r="G379" s="61"/>
      <c r="H379" s="61"/>
      <c r="I379" s="139">
        <f t="shared" si="63"/>
        <v>0</v>
      </c>
      <c r="J379" s="142"/>
    </row>
    <row r="380" spans="1:10" ht="18" customHeight="1" x14ac:dyDescent="0.3">
      <c r="A380" s="107">
        <v>26001</v>
      </c>
      <c r="B380" s="60" t="s">
        <v>370</v>
      </c>
      <c r="C380" s="69" t="str">
        <f>VLOOKUP(A380,Datos!$A$10:$E$1593,3,FALSE)</f>
        <v xml:space="preserve">TARUGO DE NYLON Nø 6 (BOLSA X 1000 UND) </v>
      </c>
      <c r="D380" s="69">
        <f>VLOOKUP(A380,Datos!$A$10:$E$1593,4,FALSE)</f>
        <v>6</v>
      </c>
      <c r="E380" s="70">
        <f>VLOOKUP(A380,Datos!$A$10:$E$1593,5,FALSE)</f>
        <v>14210.99</v>
      </c>
      <c r="F380" s="68">
        <f t="shared" si="60"/>
        <v>14210.99</v>
      </c>
      <c r="G380" s="60"/>
      <c r="H380" s="60"/>
      <c r="I380" s="94">
        <f t="shared" si="61"/>
        <v>0</v>
      </c>
      <c r="J380" s="143"/>
    </row>
    <row r="381" spans="1:10" ht="18" customHeight="1" x14ac:dyDescent="0.3">
      <c r="A381" s="111">
        <v>26003</v>
      </c>
      <c r="B381" s="61" t="s">
        <v>370</v>
      </c>
      <c r="C381" s="62" t="str">
        <f>VLOOKUP(A381,Datos!$A$10:$E$1593,3,FALSE)</f>
        <v>TARUGO DE NYLON  Nø10 (BOLSA X  500 UND)</v>
      </c>
      <c r="D381" s="62">
        <f>VLOOKUP(A381,Datos!$A$10:$E$1593,4,FALSE)</f>
        <v>6</v>
      </c>
      <c r="E381" s="63">
        <f>VLOOKUP(A381,Datos!$A$10:$E$1593,5,FALSE)</f>
        <v>27053.54</v>
      </c>
      <c r="F381" s="64">
        <f t="shared" si="60"/>
        <v>27053.54</v>
      </c>
      <c r="G381" s="61"/>
      <c r="H381" s="61"/>
      <c r="I381" s="139">
        <f t="shared" si="61"/>
        <v>0</v>
      </c>
      <c r="J381" s="143"/>
    </row>
    <row r="382" spans="1:10" ht="18" customHeight="1" x14ac:dyDescent="0.3">
      <c r="A382" s="107">
        <v>26004</v>
      </c>
      <c r="B382" s="60" t="s">
        <v>370</v>
      </c>
      <c r="C382" s="69" t="str">
        <f>VLOOKUP(A382,Datos!$A$10:$E$1593,3,FALSE)</f>
        <v xml:space="preserve">TARUGO DE NYLON Nø12 (BOLSA X  250 UND) </v>
      </c>
      <c r="D382" s="69">
        <f>VLOOKUP(A382,Datos!$A$10:$E$1593,4,FALSE)</f>
        <v>6</v>
      </c>
      <c r="E382" s="70">
        <f>VLOOKUP(A382,Datos!$A$10:$E$1593,5,FALSE)</f>
        <v>27375.16</v>
      </c>
      <c r="F382" s="68">
        <f t="shared" si="60"/>
        <v>27375.16</v>
      </c>
      <c r="G382" s="60"/>
      <c r="H382" s="60"/>
      <c r="I382" s="94">
        <f t="shared" si="61"/>
        <v>0</v>
      </c>
      <c r="J382" s="143"/>
    </row>
    <row r="383" spans="1:10" ht="18" customHeight="1" x14ac:dyDescent="0.3">
      <c r="A383" s="111">
        <v>26006</v>
      </c>
      <c r="B383" s="61" t="s">
        <v>370</v>
      </c>
      <c r="C383" s="62" t="str">
        <f>VLOOKUP(A383,Datos!$A$10:$E$1593,3,FALSE)</f>
        <v xml:space="preserve">TARUGO DE NYLON Nø 6 C/TOPE (1000 U)    </v>
      </c>
      <c r="D383" s="62">
        <f>VLOOKUP(A383,Datos!$A$10:$E$1593,4,FALSE)</f>
        <v>6</v>
      </c>
      <c r="E383" s="63">
        <f>VLOOKUP(A383,Datos!$A$10:$E$1593,5,FALSE)</f>
        <v>16425.11</v>
      </c>
      <c r="F383" s="64">
        <f t="shared" si="60"/>
        <v>16425.11</v>
      </c>
      <c r="G383" s="61"/>
      <c r="H383" s="61"/>
      <c r="I383" s="139">
        <f t="shared" si="61"/>
        <v>0</v>
      </c>
      <c r="J383" s="144"/>
    </row>
    <row r="384" spans="1:10" ht="18" customHeight="1" x14ac:dyDescent="0.3">
      <c r="A384" s="107">
        <v>26007</v>
      </c>
      <c r="B384" s="60" t="s">
        <v>370</v>
      </c>
      <c r="C384" s="69" t="str">
        <f>VLOOKUP(A384,Datos!$A$10:$E$1593,3,FALSE)</f>
        <v xml:space="preserve">TARUGO DE NYLON Nø 8 C/TOPE (1000 U)    </v>
      </c>
      <c r="D384" s="69">
        <f>VLOOKUP(A384,Datos!$A$10:$E$1593,4,FALSE)</f>
        <v>6</v>
      </c>
      <c r="E384" s="70">
        <f>VLOOKUP(A384,Datos!$A$10:$E$1593,5,FALSE)</f>
        <v>34492.74</v>
      </c>
      <c r="F384" s="68">
        <f t="shared" si="60"/>
        <v>34492.74</v>
      </c>
      <c r="G384" s="60"/>
      <c r="H384" s="60"/>
      <c r="I384" s="94">
        <f t="shared" si="61"/>
        <v>0</v>
      </c>
      <c r="J384" s="143"/>
    </row>
    <row r="385" spans="1:10" ht="18" customHeight="1" x14ac:dyDescent="0.3">
      <c r="A385" s="111">
        <v>26008</v>
      </c>
      <c r="B385" s="61" t="s">
        <v>370</v>
      </c>
      <c r="C385" s="62" t="str">
        <f>VLOOKUP(A385,Datos!$A$10:$E$1593,3,FALSE)</f>
        <v xml:space="preserve">TARUGO DE NYLON Nø 10 C/TOPE (500 U)    </v>
      </c>
      <c r="D385" s="62">
        <f>VLOOKUP(A385,Datos!$A$10:$E$1593,4,FALSE)</f>
        <v>6</v>
      </c>
      <c r="E385" s="63">
        <f>VLOOKUP(A385,Datos!$A$10:$E$1593,5,FALSE)</f>
        <v>31936.7</v>
      </c>
      <c r="F385" s="64">
        <f t="shared" si="60"/>
        <v>31936.7</v>
      </c>
      <c r="G385" s="61"/>
      <c r="H385" s="61"/>
      <c r="I385" s="139">
        <f t="shared" si="61"/>
        <v>0</v>
      </c>
      <c r="J385" s="143"/>
    </row>
    <row r="386" spans="1:10" ht="18" customHeight="1" x14ac:dyDescent="0.3">
      <c r="A386" s="107">
        <v>26009</v>
      </c>
      <c r="B386" s="60" t="s">
        <v>370</v>
      </c>
      <c r="C386" s="69" t="str">
        <f>VLOOKUP(A386,Datos!$A$10:$E$1593,3,FALSE)</f>
        <v xml:space="preserve">TARUGO DE NYLON Nø 12 C/TOPE (250 U)    </v>
      </c>
      <c r="D386" s="69">
        <f>VLOOKUP(A386,Datos!$A$10:$E$1593,4,FALSE)</f>
        <v>6</v>
      </c>
      <c r="E386" s="70">
        <f>VLOOKUP(A386,Datos!$A$10:$E$1593,5,FALSE)</f>
        <v>34675.21</v>
      </c>
      <c r="F386" s="68">
        <f t="shared" si="60"/>
        <v>34675.21</v>
      </c>
      <c r="G386" s="60"/>
      <c r="H386" s="60"/>
      <c r="I386" s="94">
        <f t="shared" si="61"/>
        <v>0</v>
      </c>
      <c r="J386" s="142"/>
    </row>
    <row r="387" spans="1:10" ht="18" customHeight="1" x14ac:dyDescent="0.3">
      <c r="A387" s="111">
        <v>26010</v>
      </c>
      <c r="B387" s="61" t="s">
        <v>370</v>
      </c>
      <c r="C387" s="62" t="str">
        <f>VLOOKUP(A387,Datos!$A$10:$E$1593,3,FALSE)</f>
        <v xml:space="preserve">TARUGO NYLON L/HUECO Nø 6 (1000 U)      </v>
      </c>
      <c r="D387" s="62">
        <f>VLOOKUP(A387,Datos!$A$10:$E$1593,4,FALSE)</f>
        <v>6</v>
      </c>
      <c r="E387" s="63">
        <f>VLOOKUP(A387,Datos!$A$10:$E$1593,5,FALSE)</f>
        <v>43435.27</v>
      </c>
      <c r="F387" s="64">
        <f t="shared" si="60"/>
        <v>43435.27</v>
      </c>
      <c r="G387" s="61"/>
      <c r="H387" s="61"/>
      <c r="I387" s="139">
        <f t="shared" si="61"/>
        <v>0</v>
      </c>
      <c r="J387" s="144"/>
    </row>
    <row r="388" spans="1:10" ht="18" customHeight="1" x14ac:dyDescent="0.3">
      <c r="A388" s="107">
        <v>26011</v>
      </c>
      <c r="B388" s="60" t="s">
        <v>370</v>
      </c>
      <c r="C388" s="69" t="str">
        <f>VLOOKUP(A388,Datos!$A$10:$E$1593,3,FALSE)</f>
        <v xml:space="preserve">TARUGO NYLON L/HUECO Nø 8 (500 U)       </v>
      </c>
      <c r="D388" s="69">
        <f>VLOOKUP(A388,Datos!$A$10:$E$1593,4,FALSE)</f>
        <v>6</v>
      </c>
      <c r="E388" s="70">
        <f>VLOOKUP(A388,Datos!$A$10:$E$1593,5,FALSE)</f>
        <v>34127.69</v>
      </c>
      <c r="F388" s="68">
        <f t="shared" si="60"/>
        <v>34127.69</v>
      </c>
      <c r="G388" s="60"/>
      <c r="H388" s="60"/>
      <c r="I388" s="94">
        <f t="shared" si="61"/>
        <v>0</v>
      </c>
      <c r="J388" s="143"/>
    </row>
    <row r="389" spans="1:10" ht="18" customHeight="1" x14ac:dyDescent="0.3">
      <c r="A389" s="111">
        <v>26012</v>
      </c>
      <c r="B389" s="61" t="s">
        <v>370</v>
      </c>
      <c r="C389" s="62" t="str">
        <f>VLOOKUP(A389,Datos!$A$10:$E$1593,3,FALSE)</f>
        <v xml:space="preserve">TARUGO NYLON L/HUECO Nø 10 (250 U)      </v>
      </c>
      <c r="D389" s="62">
        <f>VLOOKUP(A389,Datos!$A$10:$E$1593,4,FALSE)</f>
        <v>6</v>
      </c>
      <c r="E389" s="63">
        <f>VLOOKUP(A389,Datos!$A$10:$E$1593,5,FALSE)</f>
        <v>31025.19</v>
      </c>
      <c r="F389" s="64">
        <f t="shared" si="60"/>
        <v>31025.19</v>
      </c>
      <c r="G389" s="61"/>
      <c r="H389" s="61"/>
      <c r="I389" s="139">
        <f t="shared" si="61"/>
        <v>0</v>
      </c>
      <c r="J389" s="142"/>
    </row>
    <row r="390" spans="1:10" ht="18" customHeight="1" x14ac:dyDescent="0.3">
      <c r="A390" s="107">
        <v>26015</v>
      </c>
      <c r="B390" s="60" t="s">
        <v>370</v>
      </c>
      <c r="C390" s="69" t="str">
        <f>VLOOKUP(A390,Datos!$A$10:$E$1593,3,FALSE)</f>
        <v xml:space="preserve">TARUGO ECO POLIPROPILENO Nø 6 (2000 U)  </v>
      </c>
      <c r="D390" s="69">
        <f>VLOOKUP(A390,Datos!$A$10:$E$1593,4,FALSE)</f>
        <v>6</v>
      </c>
      <c r="E390" s="70">
        <f>VLOOKUP(A390,Datos!$A$10:$E$1593,5,FALSE)</f>
        <v>17252.009999999998</v>
      </c>
      <c r="F390" s="68">
        <f t="shared" si="60"/>
        <v>17252.009999999998</v>
      </c>
      <c r="G390" s="60"/>
      <c r="H390" s="60"/>
      <c r="I390" s="94">
        <f t="shared" si="61"/>
        <v>0</v>
      </c>
      <c r="J390" s="144"/>
    </row>
    <row r="391" spans="1:10" ht="18" customHeight="1" x14ac:dyDescent="0.3">
      <c r="A391" s="111">
        <v>26016</v>
      </c>
      <c r="B391" s="61" t="s">
        <v>370</v>
      </c>
      <c r="C391" s="62" t="str">
        <f>VLOOKUP(A391,Datos!$A$10:$E$1593,3,FALSE)</f>
        <v xml:space="preserve">TARUGO ECO POLIPROPILENO Nø 8 (1000 U)  </v>
      </c>
      <c r="D391" s="62">
        <f>VLOOKUP(A391,Datos!$A$10:$E$1593,4,FALSE)</f>
        <v>6</v>
      </c>
      <c r="E391" s="63">
        <f>VLOOKUP(A391,Datos!$A$10:$E$1593,5,FALSE)</f>
        <v>15108.16</v>
      </c>
      <c r="F391" s="64">
        <f t="shared" si="60"/>
        <v>15108.16</v>
      </c>
      <c r="G391" s="61"/>
      <c r="H391" s="61"/>
      <c r="I391" s="139">
        <f t="shared" si="61"/>
        <v>0</v>
      </c>
      <c r="J391" s="143"/>
    </row>
    <row r="392" spans="1:10" ht="18" customHeight="1" x14ac:dyDescent="0.3">
      <c r="A392" s="107">
        <v>26017</v>
      </c>
      <c r="B392" s="60" t="s">
        <v>370</v>
      </c>
      <c r="C392" s="69" t="str">
        <f>VLOOKUP(A392,Datos!$A$10:$E$1593,3,FALSE)</f>
        <v xml:space="preserve">TARUGO ECO POLIPROPILENO Nø 10 (500 U)  </v>
      </c>
      <c r="D392" s="69">
        <f>VLOOKUP(A392,Datos!$A$10:$E$1593,4,FALSE)</f>
        <v>6</v>
      </c>
      <c r="E392" s="70">
        <f>VLOOKUP(A392,Datos!$A$10:$E$1593,5,FALSE)</f>
        <v>15966.38</v>
      </c>
      <c r="F392" s="68">
        <f t="shared" si="60"/>
        <v>15966.38</v>
      </c>
      <c r="G392" s="60"/>
      <c r="H392" s="60"/>
      <c r="I392" s="94">
        <f t="shared" si="61"/>
        <v>0</v>
      </c>
      <c r="J392" s="143"/>
    </row>
    <row r="393" spans="1:10" ht="18" customHeight="1" x14ac:dyDescent="0.3">
      <c r="A393" s="111">
        <v>26018</v>
      </c>
      <c r="B393" s="61" t="s">
        <v>370</v>
      </c>
      <c r="C393" s="62" t="str">
        <f>VLOOKUP(A393,Datos!$A$10:$E$1593,3,FALSE)</f>
        <v xml:space="preserve">TARUGO ECO POLIPROPILENO Nø 12 (250 U)  </v>
      </c>
      <c r="D393" s="62">
        <f>VLOOKUP(A393,Datos!$A$10:$E$1593,4,FALSE)</f>
        <v>6</v>
      </c>
      <c r="E393" s="63">
        <f>VLOOKUP(A393,Datos!$A$10:$E$1593,5,FALSE)</f>
        <v>16131.44</v>
      </c>
      <c r="F393" s="64">
        <f t="shared" si="60"/>
        <v>16131.44</v>
      </c>
      <c r="G393" s="61"/>
      <c r="H393" s="61"/>
      <c r="I393" s="139">
        <f t="shared" si="61"/>
        <v>0</v>
      </c>
      <c r="J393" s="142"/>
    </row>
    <row r="394" spans="1:10" ht="18" customHeight="1" x14ac:dyDescent="0.3">
      <c r="A394" s="107">
        <v>26020</v>
      </c>
      <c r="B394" s="60" t="s">
        <v>370</v>
      </c>
      <c r="C394" s="69" t="str">
        <f>VLOOKUP(A394,Datos!$A$10:$E$1593,3,FALSE)</f>
        <v xml:space="preserve">TARUGO ECO PP C/TOPE Nø 6 (2000 U)      </v>
      </c>
      <c r="D394" s="69">
        <f>VLOOKUP(A394,Datos!$A$10:$E$1593,4,FALSE)</f>
        <v>6</v>
      </c>
      <c r="E394" s="70">
        <f>VLOOKUP(A394,Datos!$A$10:$E$1593,5,FALSE)</f>
        <v>19963.39</v>
      </c>
      <c r="F394" s="68">
        <f t="shared" si="60"/>
        <v>19963.39</v>
      </c>
      <c r="G394" s="60"/>
      <c r="H394" s="60"/>
      <c r="I394" s="94">
        <f t="shared" si="61"/>
        <v>0</v>
      </c>
      <c r="J394" s="144"/>
    </row>
    <row r="395" spans="1:10" ht="18" customHeight="1" x14ac:dyDescent="0.3">
      <c r="A395" s="111">
        <v>26021</v>
      </c>
      <c r="B395" s="61" t="s">
        <v>370</v>
      </c>
      <c r="C395" s="62" t="str">
        <f>VLOOKUP(A395,Datos!$A$10:$E$1593,3,FALSE)</f>
        <v xml:space="preserve">TARUGO ECO PP C/TOPE Nø 8 (1000 U)      </v>
      </c>
      <c r="D395" s="62">
        <f>VLOOKUP(A395,Datos!$A$10:$E$1593,4,FALSE)</f>
        <v>6</v>
      </c>
      <c r="E395" s="63">
        <f>VLOOKUP(A395,Datos!$A$10:$E$1593,5,FALSE)</f>
        <v>17022.68</v>
      </c>
      <c r="F395" s="64">
        <f t="shared" si="60"/>
        <v>17022.68</v>
      </c>
      <c r="G395" s="61"/>
      <c r="H395" s="61"/>
      <c r="I395" s="139">
        <f t="shared" si="61"/>
        <v>0</v>
      </c>
      <c r="J395" s="143"/>
    </row>
    <row r="396" spans="1:10" ht="18" customHeight="1" x14ac:dyDescent="0.3">
      <c r="A396" s="107">
        <v>26022</v>
      </c>
      <c r="B396" s="60" t="s">
        <v>370</v>
      </c>
      <c r="C396" s="69" t="str">
        <f>VLOOKUP(A396,Datos!$A$10:$E$1593,3,FALSE)</f>
        <v xml:space="preserve">TARUGO ECO PP C/TOPE Nø 10 (500 U)      </v>
      </c>
      <c r="D396" s="69">
        <f>VLOOKUP(A396,Datos!$A$10:$E$1593,4,FALSE)</f>
        <v>6</v>
      </c>
      <c r="E396" s="70">
        <f>VLOOKUP(A396,Datos!$A$10:$E$1593,5,FALSE)</f>
        <v>16808.84</v>
      </c>
      <c r="F396" s="68">
        <f t="shared" si="60"/>
        <v>16808.84</v>
      </c>
      <c r="G396" s="60"/>
      <c r="H396" s="60"/>
      <c r="I396" s="94">
        <f t="shared" si="61"/>
        <v>0</v>
      </c>
      <c r="J396" s="143"/>
    </row>
    <row r="397" spans="1:10" ht="18" customHeight="1" x14ac:dyDescent="0.3">
      <c r="A397" s="111">
        <v>26023</v>
      </c>
      <c r="B397" s="61" t="s">
        <v>370</v>
      </c>
      <c r="C397" s="62" t="str">
        <f>VLOOKUP(A397,Datos!$A$10:$E$1593,3,FALSE)</f>
        <v xml:space="preserve">TARUGO ECO PP C/TOPE Nø 12 (250 U)      </v>
      </c>
      <c r="D397" s="62">
        <f>VLOOKUP(A397,Datos!$A$10:$E$1593,4,FALSE)</f>
        <v>6</v>
      </c>
      <c r="E397" s="63">
        <f>VLOOKUP(A397,Datos!$A$10:$E$1593,5,FALSE)</f>
        <v>16193.16</v>
      </c>
      <c r="F397" s="64">
        <f t="shared" si="60"/>
        <v>16193.16</v>
      </c>
      <c r="G397" s="61"/>
      <c r="H397" s="61"/>
      <c r="I397" s="139">
        <f t="shared" si="61"/>
        <v>0</v>
      </c>
      <c r="J397" s="142"/>
    </row>
    <row r="398" spans="1:10" ht="18" customHeight="1" x14ac:dyDescent="0.3">
      <c r="A398" s="107">
        <v>26024</v>
      </c>
      <c r="B398" s="60" t="s">
        <v>370</v>
      </c>
      <c r="C398" s="69" t="str">
        <f>VLOOKUP(A398,Datos!$A$10:$E$1593,3,FALSE)</f>
        <v xml:space="preserve">TARUGO ECO PP L/HUECO Nø 6 (1000 U)     </v>
      </c>
      <c r="D398" s="69">
        <f>VLOOKUP(A398,Datos!$A$10:$E$1593,4,FALSE)</f>
        <v>6</v>
      </c>
      <c r="E398" s="70">
        <f>VLOOKUP(A398,Datos!$A$10:$E$1593,5,FALSE)</f>
        <v>15475.57</v>
      </c>
      <c r="F398" s="68">
        <f t="shared" si="60"/>
        <v>15475.57</v>
      </c>
      <c r="G398" s="60"/>
      <c r="H398" s="60"/>
      <c r="I398" s="94">
        <f t="shared" si="61"/>
        <v>0</v>
      </c>
      <c r="J398" s="143"/>
    </row>
    <row r="399" spans="1:10" ht="18" customHeight="1" thickBot="1" x14ac:dyDescent="0.35">
      <c r="A399" s="108">
        <v>26026</v>
      </c>
      <c r="B399" s="72" t="s">
        <v>370</v>
      </c>
      <c r="C399" s="73" t="str">
        <f>VLOOKUP(A399,Datos!$A$10:$E$1593,3,FALSE)</f>
        <v xml:space="preserve">TARUGO ECO PP L/HUECO Nø 10 (250 U)     </v>
      </c>
      <c r="D399" s="73">
        <f>VLOOKUP(A399,Datos!$A$10:$E$1593,4,FALSE)</f>
        <v>6</v>
      </c>
      <c r="E399" s="74">
        <f>VLOOKUP(A399,Datos!$A$10:$E$1593,5,FALSE)</f>
        <v>15690.84</v>
      </c>
      <c r="F399" s="75">
        <f t="shared" si="60"/>
        <v>15690.84</v>
      </c>
      <c r="G399" s="72"/>
      <c r="H399" s="72"/>
      <c r="I399" s="100">
        <f t="shared" si="61"/>
        <v>0</v>
      </c>
      <c r="J399" s="146"/>
    </row>
    <row r="400" spans="1:10" ht="31.95" customHeight="1" thickBot="1" x14ac:dyDescent="0.35">
      <c r="A400" s="204" t="s">
        <v>392</v>
      </c>
      <c r="B400" s="205"/>
      <c r="C400" s="205"/>
      <c r="D400" s="205"/>
      <c r="E400" s="205"/>
      <c r="F400" s="205"/>
      <c r="G400" s="205"/>
      <c r="H400" s="205"/>
      <c r="I400" s="205"/>
      <c r="J400" s="206"/>
    </row>
    <row r="401" spans="1:10" ht="19.95" customHeight="1" thickBot="1" x14ac:dyDescent="0.35">
      <c r="A401" s="207" t="s">
        <v>393</v>
      </c>
      <c r="B401" s="208"/>
      <c r="C401" s="208"/>
      <c r="D401" s="208"/>
      <c r="E401" s="208"/>
      <c r="F401" s="208"/>
      <c r="G401" s="208"/>
      <c r="H401" s="208"/>
      <c r="I401" s="208"/>
      <c r="J401" s="141"/>
    </row>
    <row r="402" spans="1:10" ht="18" customHeight="1" x14ac:dyDescent="0.3">
      <c r="A402" s="114">
        <v>15000</v>
      </c>
      <c r="B402" s="77"/>
      <c r="C402" s="78" t="str">
        <f>VLOOKUP(A402,Datos!$A$10:$E$1593,3,FALSE)</f>
        <v xml:space="preserve">FRATACHO ABRASIVO FINO                  </v>
      </c>
      <c r="D402" s="78">
        <f>VLOOKUP(A402,Datos!$A$10:$E$1593,4,FALSE)</f>
        <v>12</v>
      </c>
      <c r="E402" s="79">
        <f>VLOOKUP(A402,Datos!$A$10:$E$1593,5,FALSE)</f>
        <v>3192</v>
      </c>
      <c r="F402" s="125">
        <f>E402-(E402*DESC)</f>
        <v>3192</v>
      </c>
      <c r="G402" s="77"/>
      <c r="H402" s="77"/>
      <c r="I402" s="155">
        <f t="shared" ref="I402:I403" si="64">(F402-F402*H402/100)*G402</f>
        <v>0</v>
      </c>
      <c r="J402" s="143"/>
    </row>
    <row r="403" spans="1:10" ht="18" customHeight="1" thickBot="1" x14ac:dyDescent="0.35">
      <c r="A403" s="107">
        <v>15001</v>
      </c>
      <c r="B403" s="60"/>
      <c r="C403" s="69" t="str">
        <f>VLOOKUP(A403,Datos!$A$10:$E$1593,3,FALSE)</f>
        <v xml:space="preserve">FRATACHO ABRASIVO MEDIANO               </v>
      </c>
      <c r="D403" s="69">
        <f>VLOOKUP(A403,Datos!$A$10:$E$1593,4,FALSE)</f>
        <v>12</v>
      </c>
      <c r="E403" s="70">
        <f>VLOOKUP(A403,Datos!$A$10:$E$1593,5,FALSE)</f>
        <v>3192</v>
      </c>
      <c r="F403" s="68">
        <f>E403-(E403*DESC)</f>
        <v>3192</v>
      </c>
      <c r="G403" s="60"/>
      <c r="H403" s="60"/>
      <c r="I403" s="94">
        <f t="shared" si="64"/>
        <v>0</v>
      </c>
      <c r="J403" s="143"/>
    </row>
    <row r="404" spans="1:10" ht="20.25" customHeight="1" thickBot="1" x14ac:dyDescent="0.35">
      <c r="A404" s="200" t="s">
        <v>397</v>
      </c>
      <c r="B404" s="201"/>
      <c r="C404" s="201"/>
      <c r="D404" s="201"/>
      <c r="E404" s="201"/>
      <c r="F404" s="201"/>
      <c r="G404" s="201"/>
      <c r="H404" s="201"/>
      <c r="I404" s="201"/>
      <c r="J404" s="143"/>
    </row>
    <row r="405" spans="1:10" ht="18" customHeight="1" x14ac:dyDescent="0.3">
      <c r="A405" s="110">
        <v>22002</v>
      </c>
      <c r="B405" s="76" t="s">
        <v>53</v>
      </c>
      <c r="C405" s="85" t="str">
        <f>VLOOKUP(A405,Datos!$A$10:$E$1593,3,FALSE)</f>
        <v xml:space="preserve">FRATACHO PINO 25cm                      </v>
      </c>
      <c r="D405" s="85">
        <f>VLOOKUP(A405,Datos!$A$10:$E$1593,4,FALSE)</f>
        <v>12</v>
      </c>
      <c r="E405" s="86">
        <f>VLOOKUP(A405,Datos!$A$10:$E$1593,5,FALSE)</f>
        <v>1785.24</v>
      </c>
      <c r="F405" s="87">
        <f>E405-(E405*DESC)</f>
        <v>1785.24</v>
      </c>
      <c r="G405" s="76"/>
      <c r="H405" s="76"/>
      <c r="I405" s="101">
        <f t="shared" ref="I405:I409" si="65">(F405-F405*H405/100)*G405</f>
        <v>0</v>
      </c>
      <c r="J405" s="143"/>
    </row>
    <row r="406" spans="1:10" ht="18" customHeight="1" x14ac:dyDescent="0.3">
      <c r="A406" s="111">
        <v>22003</v>
      </c>
      <c r="B406" s="61" t="s">
        <v>53</v>
      </c>
      <c r="C406" s="62" t="str">
        <f>VLOOKUP(A406,Datos!$A$10:$E$1593,3,FALSE)</f>
        <v xml:space="preserve">FRATACHO PINO 30cm                      </v>
      </c>
      <c r="D406" s="62">
        <f>VLOOKUP(A406,Datos!$A$10:$E$1593,4,FALSE)</f>
        <v>12</v>
      </c>
      <c r="E406" s="63">
        <f>VLOOKUP(A406,Datos!$A$10:$E$1593,5,FALSE)</f>
        <v>2005.53</v>
      </c>
      <c r="F406" s="64">
        <f>E406-(E406*DESC)</f>
        <v>2005.53</v>
      </c>
      <c r="G406" s="61"/>
      <c r="H406" s="61"/>
      <c r="I406" s="139">
        <f t="shared" si="65"/>
        <v>0</v>
      </c>
      <c r="J406" s="143"/>
    </row>
    <row r="407" spans="1:10" ht="18" customHeight="1" x14ac:dyDescent="0.3">
      <c r="A407" s="107">
        <v>22004</v>
      </c>
      <c r="B407" s="60" t="s">
        <v>53</v>
      </c>
      <c r="C407" s="69" t="str">
        <f>VLOOKUP(A407,Datos!$A$10:$E$1593,3,FALSE)</f>
        <v xml:space="preserve">FRATACHO PINO 35cm                      </v>
      </c>
      <c r="D407" s="69">
        <f>VLOOKUP(A407,Datos!$A$10:$E$1593,4,FALSE)</f>
        <v>12</v>
      </c>
      <c r="E407" s="70">
        <f>VLOOKUP(A407,Datos!$A$10:$E$1593,5,FALSE)</f>
        <v>2225.5100000000002</v>
      </c>
      <c r="F407" s="68">
        <f>E407-(E407*DESC)</f>
        <v>2225.5100000000002</v>
      </c>
      <c r="G407" s="60"/>
      <c r="H407" s="60"/>
      <c r="I407" s="94">
        <f t="shared" si="65"/>
        <v>0</v>
      </c>
      <c r="J407" s="143"/>
    </row>
    <row r="408" spans="1:10" ht="18" customHeight="1" x14ac:dyDescent="0.3">
      <c r="A408" s="111">
        <v>22005</v>
      </c>
      <c r="B408" s="61" t="s">
        <v>53</v>
      </c>
      <c r="C408" s="62" t="str">
        <f>VLOOKUP(A408,Datos!$A$10:$E$1593,3,FALSE)</f>
        <v xml:space="preserve">FRATACHO PINO 40cm                      </v>
      </c>
      <c r="D408" s="62">
        <f>VLOOKUP(A408,Datos!$A$10:$E$1593,4,FALSE)</f>
        <v>12</v>
      </c>
      <c r="E408" s="63">
        <f>VLOOKUP(A408,Datos!$A$10:$E$1593,5,FALSE)</f>
        <v>2612.5</v>
      </c>
      <c r="F408" s="64">
        <f>E408-(E408*DESC)</f>
        <v>2612.5</v>
      </c>
      <c r="G408" s="61"/>
      <c r="H408" s="61"/>
      <c r="I408" s="139">
        <f t="shared" si="65"/>
        <v>0</v>
      </c>
      <c r="J408" s="143"/>
    </row>
    <row r="409" spans="1:10" ht="43.5" customHeight="1" thickBot="1" x14ac:dyDescent="0.35">
      <c r="A409" s="108">
        <v>15003</v>
      </c>
      <c r="B409" s="72" t="s">
        <v>402</v>
      </c>
      <c r="C409" s="73" t="str">
        <f>VLOOKUP(A409,Datos!$A$10:$E$1593,3,FALSE)</f>
        <v xml:space="preserve">FRATACHO PLASTICO GOMA ESPUMA 20        </v>
      </c>
      <c r="D409" s="73">
        <f>VLOOKUP(A409,Datos!$A$10:$E$1593,4,FALSE)</f>
        <v>20</v>
      </c>
      <c r="E409" s="74">
        <f>VLOOKUP(A409,Datos!$A$10:$E$1593,5,FALSE)</f>
        <v>1178</v>
      </c>
      <c r="F409" s="75">
        <f>E409-(E409*DESC)</f>
        <v>1178</v>
      </c>
      <c r="G409" s="72"/>
      <c r="H409" s="72"/>
      <c r="I409" s="100">
        <f t="shared" si="65"/>
        <v>0</v>
      </c>
      <c r="J409" s="151"/>
    </row>
    <row r="410" spans="1:10" ht="31.95" customHeight="1" thickBot="1" x14ac:dyDescent="0.35">
      <c r="A410" s="204" t="s">
        <v>403</v>
      </c>
      <c r="B410" s="205"/>
      <c r="C410" s="205"/>
      <c r="D410" s="205"/>
      <c r="E410" s="205"/>
      <c r="F410" s="205"/>
      <c r="G410" s="205"/>
      <c r="H410" s="205"/>
      <c r="I410" s="205"/>
      <c r="J410" s="206"/>
    </row>
    <row r="411" spans="1:10" ht="19.95" customHeight="1" thickBot="1" x14ac:dyDescent="0.35">
      <c r="A411" s="200" t="s">
        <v>404</v>
      </c>
      <c r="B411" s="201"/>
      <c r="C411" s="201"/>
      <c r="D411" s="201"/>
      <c r="E411" s="201"/>
      <c r="F411" s="201"/>
      <c r="G411" s="201"/>
      <c r="H411" s="201"/>
      <c r="I411" s="201"/>
      <c r="J411" s="141"/>
    </row>
    <row r="412" spans="1:10" ht="67.5" customHeight="1" x14ac:dyDescent="0.3">
      <c r="A412" s="114">
        <v>18051</v>
      </c>
      <c r="B412" s="77" t="s">
        <v>405</v>
      </c>
      <c r="C412" s="78" t="str">
        <f>VLOOKUP(A412,Datos!$A$10:$E$1593,3,FALSE)</f>
        <v xml:space="preserve">ALICATE CORTE OBLICUO 6" SATINADO       </v>
      </c>
      <c r="D412" s="78">
        <f>VLOOKUP(A412,Datos!$A$10:$E$1593,4,FALSE)</f>
        <v>6</v>
      </c>
      <c r="E412" s="79">
        <f>VLOOKUP(A412,Datos!$A$10:$E$1593,5,FALSE)</f>
        <v>7246.66</v>
      </c>
      <c r="F412" s="125">
        <f t="shared" ref="F412:F420" si="66">E412-(E412*DESC)</f>
        <v>7246.66</v>
      </c>
      <c r="G412" s="77"/>
      <c r="H412" s="77"/>
      <c r="I412" s="155">
        <f t="shared" ref="I412:I420" si="67">(F412-F412*H412/100)*G412</f>
        <v>0</v>
      </c>
      <c r="J412" s="143"/>
    </row>
    <row r="413" spans="1:10" ht="24" customHeight="1" x14ac:dyDescent="0.3">
      <c r="A413" s="107">
        <v>3062</v>
      </c>
      <c r="B413" s="60" t="s">
        <v>407</v>
      </c>
      <c r="C413" s="69" t="str">
        <f>VLOOKUP(A413,Datos!$A$10:$E$1593,3,FALSE)</f>
        <v xml:space="preserve">ALICATE metz CORTE OBLICUO 5 industrial </v>
      </c>
      <c r="D413" s="69">
        <f>VLOOKUP(A413,Datos!$A$10:$E$1593,4,FALSE)</f>
        <v>6</v>
      </c>
      <c r="E413" s="70">
        <f>VLOOKUP(A413,Datos!$A$10:$E$1593,5,FALSE)</f>
        <v>8677.1200000000008</v>
      </c>
      <c r="F413" s="68">
        <f t="shared" si="66"/>
        <v>8677.1200000000008</v>
      </c>
      <c r="G413" s="60"/>
      <c r="H413" s="60"/>
      <c r="I413" s="94">
        <f t="shared" si="67"/>
        <v>0</v>
      </c>
      <c r="J413" s="144"/>
    </row>
    <row r="414" spans="1:10" ht="39" customHeight="1" x14ac:dyDescent="0.3">
      <c r="A414" s="111">
        <v>3063</v>
      </c>
      <c r="B414" s="61" t="s">
        <v>407</v>
      </c>
      <c r="C414" s="62" t="str">
        <f>VLOOKUP(A414,Datos!$A$10:$E$1593,3,FALSE)</f>
        <v xml:space="preserve">ALICATE metz CORTE OBLICUO 6 industrial </v>
      </c>
      <c r="D414" s="62">
        <f>VLOOKUP(A414,Datos!$A$10:$E$1593,4,FALSE)</f>
        <v>6</v>
      </c>
      <c r="E414" s="63">
        <f>VLOOKUP(A414,Datos!$A$10:$E$1593,5,FALSE)</f>
        <v>11591.73</v>
      </c>
      <c r="F414" s="64">
        <f t="shared" si="66"/>
        <v>11591.73</v>
      </c>
      <c r="G414" s="61"/>
      <c r="H414" s="61"/>
      <c r="I414" s="139">
        <f t="shared" si="67"/>
        <v>0</v>
      </c>
      <c r="J414" s="143"/>
    </row>
    <row r="415" spans="1:10" ht="47.25" customHeight="1" x14ac:dyDescent="0.3">
      <c r="A415" s="107">
        <v>3064</v>
      </c>
      <c r="B415" s="60" t="s">
        <v>407</v>
      </c>
      <c r="C415" s="69" t="str">
        <f>VLOOKUP(A415,Datos!$A$10:$E$1593,3,FALSE)</f>
        <v xml:space="preserve">ALICATE metz CORTE OBLICUO 8 industrial </v>
      </c>
      <c r="D415" s="69">
        <f>VLOOKUP(A415,Datos!$A$10:$E$1593,4,FALSE)</f>
        <v>6</v>
      </c>
      <c r="E415" s="70">
        <f>VLOOKUP(A415,Datos!$A$10:$E$1593,5,FALSE)</f>
        <v>15275.82</v>
      </c>
      <c r="F415" s="68">
        <f t="shared" si="66"/>
        <v>15275.82</v>
      </c>
      <c r="G415" s="60"/>
      <c r="H415" s="60"/>
      <c r="I415" s="94">
        <f t="shared" si="67"/>
        <v>0</v>
      </c>
      <c r="J415" s="142"/>
    </row>
    <row r="416" spans="1:10" ht="45" customHeight="1" x14ac:dyDescent="0.3">
      <c r="A416" s="111">
        <v>3065</v>
      </c>
      <c r="B416" s="61" t="s">
        <v>407</v>
      </c>
      <c r="C416" s="62" t="str">
        <f>VLOOKUP(A416,Datos!$A$10:$E$1593,3,FALSE)</f>
        <v>ALICATE metz MEDIA CAÑA RECTA 6 industri</v>
      </c>
      <c r="D416" s="62">
        <f>VLOOKUP(A416,Datos!$A$10:$E$1593,4,FALSE)</f>
        <v>6</v>
      </c>
      <c r="E416" s="63">
        <f>VLOOKUP(A416,Datos!$A$10:$E$1593,5,FALSE)</f>
        <v>10466.49</v>
      </c>
      <c r="F416" s="64">
        <f t="shared" si="66"/>
        <v>10466.49</v>
      </c>
      <c r="G416" s="61"/>
      <c r="H416" s="61"/>
      <c r="I416" s="139">
        <f t="shared" si="67"/>
        <v>0</v>
      </c>
      <c r="J416" s="143"/>
    </row>
    <row r="417" spans="1:10" ht="68.25" customHeight="1" x14ac:dyDescent="0.3">
      <c r="A417" s="107">
        <v>3066</v>
      </c>
      <c r="B417" s="60" t="s">
        <v>407</v>
      </c>
      <c r="C417" s="69" t="str">
        <f>VLOOKUP(A417,Datos!$A$10:$E$1593,3,FALSE)</f>
        <v>ALICATE metz MEDIA CAÑA RECTA 8 industri</v>
      </c>
      <c r="D417" s="69">
        <f>VLOOKUP(A417,Datos!$A$10:$E$1593,4,FALSE)</f>
        <v>6</v>
      </c>
      <c r="E417" s="70">
        <f>VLOOKUP(A417,Datos!$A$10:$E$1593,5,FALSE)</f>
        <v>15769.06</v>
      </c>
      <c r="F417" s="68">
        <f t="shared" si="66"/>
        <v>15769.06</v>
      </c>
      <c r="G417" s="60"/>
      <c r="H417" s="60"/>
      <c r="I417" s="94">
        <f t="shared" si="67"/>
        <v>0</v>
      </c>
      <c r="J417" s="143"/>
    </row>
    <row r="418" spans="1:10" ht="48" customHeight="1" x14ac:dyDescent="0.3">
      <c r="A418" s="111">
        <v>3067</v>
      </c>
      <c r="B418" s="61" t="s">
        <v>407</v>
      </c>
      <c r="C418" s="62" t="str">
        <f>VLOOKUP(A418,Datos!$A$10:$E$1593,3,FALSE)</f>
        <v>ALICATE metz PUNTA CHATA RECTA 6 industr</v>
      </c>
      <c r="D418" s="62">
        <f>VLOOKUP(A418,Datos!$A$10:$E$1593,4,FALSE)</f>
        <v>6</v>
      </c>
      <c r="E418" s="63">
        <f>VLOOKUP(A418,Datos!$A$10:$E$1593,5,FALSE)</f>
        <v>10466.49</v>
      </c>
      <c r="F418" s="64">
        <f t="shared" si="66"/>
        <v>10466.49</v>
      </c>
      <c r="G418" s="61"/>
      <c r="H418" s="61"/>
      <c r="I418" s="139">
        <f t="shared" si="67"/>
        <v>0</v>
      </c>
      <c r="J418" s="144"/>
    </row>
    <row r="419" spans="1:10" ht="57" customHeight="1" x14ac:dyDescent="0.3">
      <c r="A419" s="107">
        <v>3068</v>
      </c>
      <c r="B419" s="60" t="s">
        <v>407</v>
      </c>
      <c r="C419" s="69" t="str">
        <f>VLOOKUP(A419,Datos!$A$10:$E$1593,3,FALSE)</f>
        <v>ALICATE metz PUNTA CHATA RECTA 8 industr</v>
      </c>
      <c r="D419" s="69">
        <f>VLOOKUP(A419,Datos!$A$10:$E$1593,4,FALSE)</f>
        <v>6</v>
      </c>
      <c r="E419" s="70">
        <f>VLOOKUP(A419,Datos!$A$10:$E$1593,5,FALSE)</f>
        <v>16771.060000000001</v>
      </c>
      <c r="F419" s="68">
        <f t="shared" si="66"/>
        <v>16771.060000000001</v>
      </c>
      <c r="G419" s="60"/>
      <c r="H419" s="60"/>
      <c r="I419" s="94">
        <f t="shared" si="67"/>
        <v>0</v>
      </c>
      <c r="J419" s="142"/>
    </row>
    <row r="420" spans="1:10" ht="88.5" customHeight="1" thickBot="1" x14ac:dyDescent="0.35">
      <c r="A420" s="112">
        <v>3069</v>
      </c>
      <c r="B420" s="88" t="s">
        <v>407</v>
      </c>
      <c r="C420" s="89" t="str">
        <f>VLOOKUP(A420,Datos!$A$10:$E$1593,3,FALSE)</f>
        <v xml:space="preserve">ALICATE metz PUNTA CURVA  6             </v>
      </c>
      <c r="D420" s="89">
        <f>VLOOKUP(A420,Datos!$A$10:$E$1593,4,FALSE)</f>
        <v>6</v>
      </c>
      <c r="E420" s="90">
        <f>VLOOKUP(A420,Datos!$A$10:$E$1593,5,FALSE)</f>
        <v>8838.51</v>
      </c>
      <c r="F420" s="91">
        <f t="shared" si="66"/>
        <v>8838.51</v>
      </c>
      <c r="G420" s="88"/>
      <c r="H420" s="88"/>
      <c r="I420" s="149">
        <f t="shared" si="67"/>
        <v>0</v>
      </c>
      <c r="J420" s="152"/>
    </row>
    <row r="421" spans="1:10" ht="19.95" customHeight="1" thickBot="1" x14ac:dyDescent="0.35">
      <c r="A421" s="200" t="s">
        <v>416</v>
      </c>
      <c r="B421" s="201"/>
      <c r="C421" s="201"/>
      <c r="D421" s="201"/>
      <c r="E421" s="201"/>
      <c r="F421" s="201"/>
      <c r="G421" s="201"/>
      <c r="H421" s="201"/>
      <c r="I421" s="201"/>
      <c r="J421" s="157"/>
    </row>
    <row r="422" spans="1:10" ht="18" customHeight="1" x14ac:dyDescent="0.3">
      <c r="A422" s="110">
        <v>14069</v>
      </c>
      <c r="B422" s="76">
        <v>10336</v>
      </c>
      <c r="C422" s="85" t="str">
        <f>VLOOKUP(A422,Datos!$A$10:$E$1593,3,FALSE)</f>
        <v xml:space="preserve">BOCALLAVES MAGNETICO 5 PIEZAS DE 3/8    </v>
      </c>
      <c r="D422" s="85">
        <f>VLOOKUP(A422,Datos!$A$10:$E$1593,4,FALSE)</f>
        <v>0</v>
      </c>
      <c r="E422" s="86">
        <f>VLOOKUP(A422,Datos!$A$10:$E$1593,5,FALSE)</f>
        <v>4192.54</v>
      </c>
      <c r="F422" s="87">
        <f t="shared" ref="F422:F431" si="68">E422-(E422*DESC)</f>
        <v>4192.54</v>
      </c>
      <c r="G422" s="76"/>
      <c r="H422" s="76"/>
      <c r="I422" s="101">
        <f t="shared" ref="I422:I431" si="69">(F422-F422*H422/100)*G422</f>
        <v>0</v>
      </c>
      <c r="J422" s="143"/>
    </row>
    <row r="423" spans="1:10" ht="18" customHeight="1" x14ac:dyDescent="0.3">
      <c r="A423" s="111">
        <v>14075</v>
      </c>
      <c r="B423" s="61">
        <v>10402</v>
      </c>
      <c r="C423" s="62" t="str">
        <f>VLOOKUP(A423,Datos!$A$10:$E$1593,3,FALSE)</f>
        <v xml:space="preserve">BOCALLAVES MAGNETICO 5 PIEZAS DE 7/16   </v>
      </c>
      <c r="D423" s="62">
        <f>VLOOKUP(A423,Datos!$A$10:$E$1593,4,FALSE)</f>
        <v>0</v>
      </c>
      <c r="E423" s="63">
        <f>VLOOKUP(A423,Datos!$A$10:$E$1593,5,FALSE)</f>
        <v>6393.62</v>
      </c>
      <c r="F423" s="64">
        <f t="shared" si="68"/>
        <v>6393.62</v>
      </c>
      <c r="G423" s="61"/>
      <c r="H423" s="61"/>
      <c r="I423" s="139">
        <f t="shared" si="69"/>
        <v>0</v>
      </c>
      <c r="J423" s="143"/>
    </row>
    <row r="424" spans="1:10" ht="42" customHeight="1" x14ac:dyDescent="0.3">
      <c r="A424" s="107">
        <v>14083</v>
      </c>
      <c r="B424" s="60">
        <v>10316</v>
      </c>
      <c r="C424" s="69" t="str">
        <f>VLOOKUP(A424,Datos!$A$10:$E$1593,3,FALSE)</f>
        <v xml:space="preserve">BOCALLAVES MAGNETICO 5 PIEZAS DE 5/16   </v>
      </c>
      <c r="D424" s="69">
        <f>VLOOKUP(A424,Datos!$A$10:$E$1593,4,FALSE)</f>
        <v>0</v>
      </c>
      <c r="E424" s="70">
        <f>VLOOKUP(A424,Datos!$A$10:$E$1593,5,FALSE)</f>
        <v>3986.47</v>
      </c>
      <c r="F424" s="68">
        <f t="shared" si="68"/>
        <v>3986.47</v>
      </c>
      <c r="G424" s="60"/>
      <c r="H424" s="60"/>
      <c r="I424" s="94">
        <f t="shared" si="69"/>
        <v>0</v>
      </c>
      <c r="J424" s="143"/>
    </row>
    <row r="425" spans="1:10" ht="76.5" customHeight="1" x14ac:dyDescent="0.3">
      <c r="A425" s="111">
        <v>14168</v>
      </c>
      <c r="B425" s="61">
        <v>12183</v>
      </c>
      <c r="C425" s="62" t="str">
        <f>VLOOKUP(A425,Datos!$A$10:$E$1593,3,FALSE)</f>
        <v xml:space="preserve">BOCALLAVE MAGNETICO DE 6-10 mm  BLISTER </v>
      </c>
      <c r="D425" s="62">
        <f>VLOOKUP(A425,Datos!$A$10:$E$1593,4,FALSE)</f>
        <v>0</v>
      </c>
      <c r="E425" s="63">
        <f>VLOOKUP(A425,Datos!$A$10:$E$1593,5,FALSE)</f>
        <v>4009.56</v>
      </c>
      <c r="F425" s="64">
        <f t="shared" si="68"/>
        <v>4009.56</v>
      </c>
      <c r="G425" s="61"/>
      <c r="H425" s="61"/>
      <c r="I425" s="139">
        <f t="shared" si="69"/>
        <v>0</v>
      </c>
      <c r="J425" s="145"/>
    </row>
    <row r="426" spans="1:10" ht="18" customHeight="1" x14ac:dyDescent="0.3">
      <c r="A426" s="107">
        <v>3230</v>
      </c>
      <c r="B426" s="60" t="s">
        <v>101</v>
      </c>
      <c r="C426" s="69" t="str">
        <f>VLOOKUP(A426,Datos!$A$10:$E$1593,3,FALSE)</f>
        <v>BOCALLAVE. RHEIN   PROLONGACION  3 PULG.</v>
      </c>
      <c r="D426" s="69">
        <f>VLOOKUP(A426,Datos!$A$10:$E$1593,4,FALSE)</f>
        <v>0</v>
      </c>
      <c r="E426" s="70">
        <f>VLOOKUP(A426,Datos!$A$10:$E$1593,5,FALSE)</f>
        <v>4366.5600000000004</v>
      </c>
      <c r="F426" s="68">
        <f t="shared" si="68"/>
        <v>4366.5600000000004</v>
      </c>
      <c r="G426" s="60"/>
      <c r="H426" s="60"/>
      <c r="I426" s="94">
        <f t="shared" si="69"/>
        <v>0</v>
      </c>
      <c r="J426" s="143"/>
    </row>
    <row r="427" spans="1:10" ht="18" customHeight="1" x14ac:dyDescent="0.3">
      <c r="A427" s="111">
        <v>3231</v>
      </c>
      <c r="B427" s="61" t="s">
        <v>101</v>
      </c>
      <c r="C427" s="62" t="str">
        <f>VLOOKUP(A427,Datos!$A$10:$E$1593,3,FALSE)</f>
        <v>BOCALLAVE. RHEIN   PROLONGACION  6 PULG.</v>
      </c>
      <c r="D427" s="62">
        <f>VLOOKUP(A427,Datos!$A$10:$E$1593,4,FALSE)</f>
        <v>0</v>
      </c>
      <c r="E427" s="63">
        <f>VLOOKUP(A427,Datos!$A$10:$E$1593,5,FALSE)</f>
        <v>6027.47</v>
      </c>
      <c r="F427" s="64">
        <f t="shared" si="68"/>
        <v>6027.47</v>
      </c>
      <c r="G427" s="61"/>
      <c r="H427" s="61"/>
      <c r="I427" s="139">
        <f t="shared" si="69"/>
        <v>0</v>
      </c>
      <c r="J427" s="143"/>
    </row>
    <row r="428" spans="1:10" ht="18" customHeight="1" x14ac:dyDescent="0.3">
      <c r="A428" s="107">
        <v>3232</v>
      </c>
      <c r="B428" s="60" t="s">
        <v>101</v>
      </c>
      <c r="C428" s="69" t="str">
        <f>VLOOKUP(A428,Datos!$A$10:$E$1593,3,FALSE)</f>
        <v>BOCALLAVE. RHEIN   PROLONGACION 10 PULG.</v>
      </c>
      <c r="D428" s="69">
        <f>VLOOKUP(A428,Datos!$A$10:$E$1593,4,FALSE)</f>
        <v>0</v>
      </c>
      <c r="E428" s="70">
        <f>VLOOKUP(A428,Datos!$A$10:$E$1593,5,FALSE)</f>
        <v>10616.58</v>
      </c>
      <c r="F428" s="68">
        <f t="shared" si="68"/>
        <v>10616.58</v>
      </c>
      <c r="G428" s="60"/>
      <c r="H428" s="60"/>
      <c r="I428" s="94">
        <f t="shared" si="69"/>
        <v>0</v>
      </c>
      <c r="J428" s="143"/>
    </row>
    <row r="429" spans="1:10" ht="39" customHeight="1" x14ac:dyDescent="0.3">
      <c r="A429" s="111">
        <v>3233</v>
      </c>
      <c r="B429" s="61" t="s">
        <v>101</v>
      </c>
      <c r="C429" s="62" t="str">
        <f>VLOOKUP(A429,Datos!$A$10:$E$1593,3,FALSE)</f>
        <v>BOCALLAVE. RHEIN  Manija  FUERZA ARTICUL</v>
      </c>
      <c r="D429" s="62">
        <f>VLOOKUP(A429,Datos!$A$10:$E$1593,4,FALSE)</f>
        <v>0</v>
      </c>
      <c r="E429" s="63">
        <f>VLOOKUP(A429,Datos!$A$10:$E$1593,5,FALSE)</f>
        <v>22637.41</v>
      </c>
      <c r="F429" s="64">
        <f t="shared" si="68"/>
        <v>22637.41</v>
      </c>
      <c r="G429" s="61"/>
      <c r="H429" s="61"/>
      <c r="I429" s="139">
        <f t="shared" si="69"/>
        <v>0</v>
      </c>
      <c r="J429" s="145"/>
    </row>
    <row r="430" spans="1:10" ht="30" customHeight="1" x14ac:dyDescent="0.3">
      <c r="A430" s="107">
        <v>3235</v>
      </c>
      <c r="B430" s="60" t="s">
        <v>101</v>
      </c>
      <c r="C430" s="69" t="str">
        <f>VLOOKUP(A430,Datos!$A$10:$E$1593,3,FALSE)</f>
        <v xml:space="preserve">BOCALLAVE. RHEIN  Manija CRIQUET        </v>
      </c>
      <c r="D430" s="69">
        <f>VLOOKUP(A430,Datos!$A$10:$E$1593,4,FALSE)</f>
        <v>0</v>
      </c>
      <c r="E430" s="70">
        <f>VLOOKUP(A430,Datos!$A$10:$E$1593,5,FALSE)</f>
        <v>25171.67</v>
      </c>
      <c r="F430" s="68">
        <f t="shared" si="68"/>
        <v>25171.67</v>
      </c>
      <c r="G430" s="60"/>
      <c r="H430" s="60"/>
      <c r="I430" s="94">
        <f t="shared" si="69"/>
        <v>0</v>
      </c>
      <c r="J430" s="143"/>
    </row>
    <row r="431" spans="1:10" ht="61.2" customHeight="1" thickBot="1" x14ac:dyDescent="0.35">
      <c r="A431" s="112">
        <v>3239</v>
      </c>
      <c r="B431" s="88" t="s">
        <v>425</v>
      </c>
      <c r="C431" s="89" t="str">
        <f>VLOOKUP(A431,Datos!$A$10:$E$1593,3,FALSE)</f>
        <v xml:space="preserve">BOCALLAVE    MAGNETICO RHEIN 7/16       </v>
      </c>
      <c r="D431" s="89">
        <f>VLOOKUP(A431,Datos!$A$10:$E$1593,4,FALSE)</f>
        <v>0</v>
      </c>
      <c r="E431" s="90">
        <f>VLOOKUP(A431,Datos!$A$10:$E$1593,5,FALSE)</f>
        <v>4293.16</v>
      </c>
      <c r="F431" s="91">
        <f t="shared" si="68"/>
        <v>4293.16</v>
      </c>
      <c r="G431" s="88"/>
      <c r="H431" s="88"/>
      <c r="I431" s="149">
        <f t="shared" si="69"/>
        <v>0</v>
      </c>
      <c r="J431" s="145"/>
    </row>
    <row r="432" spans="1:10" ht="19.95" customHeight="1" thickBot="1" x14ac:dyDescent="0.35">
      <c r="A432" s="200" t="s">
        <v>427</v>
      </c>
      <c r="B432" s="201"/>
      <c r="C432" s="201"/>
      <c r="D432" s="201"/>
      <c r="E432" s="201"/>
      <c r="F432" s="201"/>
      <c r="G432" s="201"/>
      <c r="H432" s="201"/>
      <c r="I432" s="201"/>
      <c r="J432" s="209"/>
    </row>
    <row r="433" spans="1:15" ht="18" customHeight="1" x14ac:dyDescent="0.3">
      <c r="A433" s="110">
        <v>3164</v>
      </c>
      <c r="B433" s="76" t="s">
        <v>101</v>
      </c>
      <c r="C433" s="85" t="str">
        <f>VLOOKUP(A433,Datos!$A$10:$E$1593,3,FALSE)</f>
        <v>Bocallave RHEIN (enc. 1/2) Estriada  7mm</v>
      </c>
      <c r="D433" s="85">
        <f>VLOOKUP(A433,Datos!$A$10:$E$1593,4,FALSE)</f>
        <v>6</v>
      </c>
      <c r="E433" s="128">
        <f>VLOOKUP(A433,Datos!$A$10:$E$1593,5,FALSE)</f>
        <v>2722.6</v>
      </c>
      <c r="F433" s="132">
        <f t="shared" ref="F433:F446" si="70">E433-(E433*DESC)</f>
        <v>2722.6</v>
      </c>
      <c r="G433" s="130"/>
      <c r="H433" s="76"/>
      <c r="I433" s="101">
        <f t="shared" ref="I433:I446" si="71">(F433-F433*H433/100)*G433</f>
        <v>0</v>
      </c>
      <c r="J433" s="210"/>
    </row>
    <row r="434" spans="1:15" ht="18" customHeight="1" x14ac:dyDescent="0.3">
      <c r="A434" s="111">
        <v>3165</v>
      </c>
      <c r="B434" s="61" t="s">
        <v>101</v>
      </c>
      <c r="C434" s="62" t="str">
        <f>VLOOKUP(A434,Datos!$A$10:$E$1593,3,FALSE)</f>
        <v>Bocallave RHEIN (enc. 1/2) Estriada  8mm</v>
      </c>
      <c r="D434" s="62">
        <f>VLOOKUP(A434,Datos!$A$10:$E$1593,4,FALSE)</f>
        <v>6</v>
      </c>
      <c r="E434" s="165">
        <f>VLOOKUP(A434,Datos!$A$10:$E$1593,5,FALSE)</f>
        <v>2722.6</v>
      </c>
      <c r="F434" s="166">
        <f t="shared" si="70"/>
        <v>2722.6</v>
      </c>
      <c r="G434" s="167"/>
      <c r="H434" s="61"/>
      <c r="I434" s="139">
        <f t="shared" si="71"/>
        <v>0</v>
      </c>
      <c r="J434" s="210"/>
    </row>
    <row r="435" spans="1:15" ht="18" customHeight="1" x14ac:dyDescent="0.3">
      <c r="A435" s="107">
        <v>3166</v>
      </c>
      <c r="B435" s="60" t="s">
        <v>101</v>
      </c>
      <c r="C435" s="69" t="str">
        <f>VLOOKUP(A435,Datos!$A$10:$E$1593,3,FALSE)</f>
        <v>Bocallave RHEIN (enc. 1/2) Estriada  9mm</v>
      </c>
      <c r="D435" s="69">
        <f>VLOOKUP(A435,Datos!$A$10:$E$1593,4,FALSE)</f>
        <v>6</v>
      </c>
      <c r="E435" s="129">
        <f>VLOOKUP(A435,Datos!$A$10:$E$1593,5,FALSE)</f>
        <v>2722.6</v>
      </c>
      <c r="F435" s="133">
        <f t="shared" si="70"/>
        <v>2722.6</v>
      </c>
      <c r="G435" s="131"/>
      <c r="H435" s="60"/>
      <c r="I435" s="94">
        <f t="shared" si="71"/>
        <v>0</v>
      </c>
      <c r="J435" s="210"/>
    </row>
    <row r="436" spans="1:15" ht="18" customHeight="1" x14ac:dyDescent="0.3">
      <c r="A436" s="111">
        <v>3167</v>
      </c>
      <c r="B436" s="61" t="s">
        <v>101</v>
      </c>
      <c r="C436" s="62" t="str">
        <f>VLOOKUP(A436,Datos!$A$10:$E$1593,3,FALSE)</f>
        <v>Bocallave RHEIN (enc. 1/2) Estriada 10mm</v>
      </c>
      <c r="D436" s="62">
        <f>VLOOKUP(A436,Datos!$A$10:$E$1593,4,FALSE)</f>
        <v>6</v>
      </c>
      <c r="E436" s="165">
        <f>VLOOKUP(A436,Datos!$A$10:$E$1593,5,FALSE)</f>
        <v>2722.6</v>
      </c>
      <c r="F436" s="166">
        <f t="shared" si="70"/>
        <v>2722.6</v>
      </c>
      <c r="G436" s="167"/>
      <c r="H436" s="61"/>
      <c r="I436" s="139">
        <f t="shared" si="71"/>
        <v>0</v>
      </c>
      <c r="J436" s="210"/>
    </row>
    <row r="437" spans="1:15" ht="18" customHeight="1" x14ac:dyDescent="0.3">
      <c r="A437" s="107">
        <v>3170</v>
      </c>
      <c r="B437" s="60" t="s">
        <v>101</v>
      </c>
      <c r="C437" s="69" t="str">
        <f>VLOOKUP(A437,Datos!$A$10:$E$1593,3,FALSE)</f>
        <v>Bocallave RHEIN (enc. 1/2) Estriada 13mm</v>
      </c>
      <c r="D437" s="69">
        <f>VLOOKUP(A437,Datos!$A$10:$E$1593,4,FALSE)</f>
        <v>6</v>
      </c>
      <c r="E437" s="129">
        <f>VLOOKUP(A437,Datos!$A$10:$E$1593,5,FALSE)</f>
        <v>2859.66</v>
      </c>
      <c r="F437" s="133">
        <f t="shared" si="70"/>
        <v>2859.66</v>
      </c>
      <c r="G437" s="131"/>
      <c r="H437" s="60"/>
      <c r="I437" s="94">
        <f t="shared" si="71"/>
        <v>0</v>
      </c>
      <c r="J437" s="210"/>
    </row>
    <row r="438" spans="1:15" ht="18" customHeight="1" x14ac:dyDescent="0.3">
      <c r="A438" s="111">
        <v>3171</v>
      </c>
      <c r="B438" s="61" t="s">
        <v>101</v>
      </c>
      <c r="C438" s="62" t="str">
        <f>VLOOKUP(A438,Datos!$A$10:$E$1593,3,FALSE)</f>
        <v>Bocallave RHEIN (enc. 1/2) Estriada 14mm</v>
      </c>
      <c r="D438" s="62">
        <f>VLOOKUP(A438,Datos!$A$10:$E$1593,4,FALSE)</f>
        <v>6</v>
      </c>
      <c r="E438" s="165">
        <f>VLOOKUP(A438,Datos!$A$10:$E$1593,5,FALSE)</f>
        <v>2859.66</v>
      </c>
      <c r="F438" s="166">
        <f t="shared" si="70"/>
        <v>2859.66</v>
      </c>
      <c r="G438" s="167"/>
      <c r="H438" s="61"/>
      <c r="I438" s="139">
        <f t="shared" si="71"/>
        <v>0</v>
      </c>
      <c r="J438" s="210"/>
    </row>
    <row r="439" spans="1:15" ht="18" customHeight="1" x14ac:dyDescent="0.3">
      <c r="A439" s="107">
        <v>3172</v>
      </c>
      <c r="B439" s="60" t="s">
        <v>101</v>
      </c>
      <c r="C439" s="69" t="str">
        <f>VLOOKUP(A439,Datos!$A$10:$E$1593,3,FALSE)</f>
        <v>Bocallave RHEIN (enc. 1/2) Estriada 15mm</v>
      </c>
      <c r="D439" s="69">
        <f>VLOOKUP(A439,Datos!$A$10:$E$1593,4,FALSE)</f>
        <v>6</v>
      </c>
      <c r="E439" s="129">
        <f>VLOOKUP(A439,Datos!$A$10:$E$1593,5,FALSE)</f>
        <v>2859.66</v>
      </c>
      <c r="F439" s="133">
        <f t="shared" si="70"/>
        <v>2859.66</v>
      </c>
      <c r="G439" s="131"/>
      <c r="H439" s="60"/>
      <c r="I439" s="94">
        <f t="shared" si="71"/>
        <v>0</v>
      </c>
      <c r="J439" s="210"/>
    </row>
    <row r="440" spans="1:15" ht="18" customHeight="1" x14ac:dyDescent="0.3">
      <c r="A440" s="111">
        <v>3173</v>
      </c>
      <c r="B440" s="61" t="s">
        <v>101</v>
      </c>
      <c r="C440" s="62" t="str">
        <f>VLOOKUP(A440,Datos!$A$10:$E$1593,3,FALSE)</f>
        <v>Bocallave RHEIN (enc. 1/2) Estriada 16mm</v>
      </c>
      <c r="D440" s="62">
        <f>VLOOKUP(A440,Datos!$A$10:$E$1593,4,FALSE)</f>
        <v>6</v>
      </c>
      <c r="E440" s="165">
        <f>VLOOKUP(A440,Datos!$A$10:$E$1593,5,FALSE)</f>
        <v>2859.66</v>
      </c>
      <c r="F440" s="166">
        <f t="shared" si="70"/>
        <v>2859.66</v>
      </c>
      <c r="G440" s="167"/>
      <c r="H440" s="61"/>
      <c r="I440" s="139">
        <f t="shared" si="71"/>
        <v>0</v>
      </c>
      <c r="J440" s="210"/>
    </row>
    <row r="441" spans="1:15" ht="18" customHeight="1" x14ac:dyDescent="0.3">
      <c r="A441" s="107">
        <v>3174</v>
      </c>
      <c r="B441" s="60" t="s">
        <v>101</v>
      </c>
      <c r="C441" s="69" t="str">
        <f>VLOOKUP(A441,Datos!$A$10:$E$1593,3,FALSE)</f>
        <v>Bocallave RHEIN (enc. 1/2) Estriada 17mm</v>
      </c>
      <c r="D441" s="69">
        <f>VLOOKUP(A441,Datos!$A$10:$E$1593,4,FALSE)</f>
        <v>6</v>
      </c>
      <c r="E441" s="129">
        <f>VLOOKUP(A441,Datos!$A$10:$E$1593,5,FALSE)</f>
        <v>3048</v>
      </c>
      <c r="F441" s="133">
        <f t="shared" si="70"/>
        <v>3048</v>
      </c>
      <c r="G441" s="131"/>
      <c r="H441" s="60"/>
      <c r="I441" s="94">
        <f t="shared" si="71"/>
        <v>0</v>
      </c>
      <c r="J441" s="210"/>
    </row>
    <row r="442" spans="1:15" ht="18" customHeight="1" x14ac:dyDescent="0.3">
      <c r="A442" s="111">
        <v>3175</v>
      </c>
      <c r="B442" s="61" t="s">
        <v>101</v>
      </c>
      <c r="C442" s="62" t="str">
        <f>VLOOKUP(A442,Datos!$A$10:$E$1593,3,FALSE)</f>
        <v>Bocallave RHEIN (enc. 1/2) Estriada 18mm</v>
      </c>
      <c r="D442" s="62">
        <f>VLOOKUP(A442,Datos!$A$10:$E$1593,4,FALSE)</f>
        <v>6</v>
      </c>
      <c r="E442" s="165">
        <f>VLOOKUP(A442,Datos!$A$10:$E$1593,5,FALSE)</f>
        <v>3184.96</v>
      </c>
      <c r="F442" s="166">
        <f t="shared" si="70"/>
        <v>3184.96</v>
      </c>
      <c r="G442" s="167"/>
      <c r="H442" s="61"/>
      <c r="I442" s="139">
        <f t="shared" si="71"/>
        <v>0</v>
      </c>
      <c r="J442" s="210"/>
    </row>
    <row r="443" spans="1:15" ht="18" customHeight="1" x14ac:dyDescent="0.3">
      <c r="A443" s="107">
        <v>3176</v>
      </c>
      <c r="B443" s="60" t="s">
        <v>101</v>
      </c>
      <c r="C443" s="69" t="str">
        <f>VLOOKUP(A443,Datos!$A$10:$E$1593,3,FALSE)</f>
        <v>Bocallave RHEIN (enc. 1/2) Estriada 19mm</v>
      </c>
      <c r="D443" s="69">
        <f>VLOOKUP(A443,Datos!$A$10:$E$1593,4,FALSE)</f>
        <v>6</v>
      </c>
      <c r="E443" s="129">
        <f>VLOOKUP(A443,Datos!$A$10:$E$1593,5,FALSE)</f>
        <v>3184.96</v>
      </c>
      <c r="F443" s="133">
        <f t="shared" si="70"/>
        <v>3184.96</v>
      </c>
      <c r="G443" s="131"/>
      <c r="H443" s="60"/>
      <c r="I443" s="94">
        <f t="shared" si="71"/>
        <v>0</v>
      </c>
      <c r="J443" s="210"/>
    </row>
    <row r="444" spans="1:15" ht="18" customHeight="1" x14ac:dyDescent="0.3">
      <c r="A444" s="111">
        <v>3177</v>
      </c>
      <c r="B444" s="61" t="s">
        <v>101</v>
      </c>
      <c r="C444" s="62" t="str">
        <f>VLOOKUP(A444,Datos!$A$10:$E$1593,3,FALSE)</f>
        <v>Bocallave RHEIN (enc. 1/2) Estriada 20mm</v>
      </c>
      <c r="D444" s="62">
        <f>VLOOKUP(A444,Datos!$A$10:$E$1593,4,FALSE)</f>
        <v>4</v>
      </c>
      <c r="E444" s="165">
        <f>VLOOKUP(A444,Datos!$A$10:$E$1593,5,FALSE)</f>
        <v>3852.82</v>
      </c>
      <c r="F444" s="166">
        <f t="shared" si="70"/>
        <v>3852.82</v>
      </c>
      <c r="G444" s="167"/>
      <c r="H444" s="61"/>
      <c r="I444" s="139">
        <f t="shared" si="71"/>
        <v>0</v>
      </c>
      <c r="J444" s="210"/>
    </row>
    <row r="445" spans="1:15" ht="18" customHeight="1" x14ac:dyDescent="0.3">
      <c r="A445" s="107">
        <v>3178</v>
      </c>
      <c r="B445" s="60" t="s">
        <v>101</v>
      </c>
      <c r="C445" s="69" t="str">
        <f>VLOOKUP(A445,Datos!$A$10:$E$1593,3,FALSE)</f>
        <v>Bocallave RHEIN (enc. 1/2) Estriada 21mm</v>
      </c>
      <c r="D445" s="69">
        <f>VLOOKUP(A445,Datos!$A$10:$E$1593,4,FALSE)</f>
        <v>4</v>
      </c>
      <c r="E445" s="129">
        <f>VLOOKUP(A445,Datos!$A$10:$E$1593,5,FALSE)</f>
        <v>3852.82</v>
      </c>
      <c r="F445" s="133">
        <f t="shared" si="70"/>
        <v>3852.82</v>
      </c>
      <c r="G445" s="131"/>
      <c r="H445" s="60"/>
      <c r="I445" s="94">
        <f t="shared" si="71"/>
        <v>0</v>
      </c>
      <c r="J445" s="210"/>
    </row>
    <row r="446" spans="1:15" ht="18" customHeight="1" thickBot="1" x14ac:dyDescent="0.35">
      <c r="A446" s="112">
        <v>3179</v>
      </c>
      <c r="B446" s="88" t="s">
        <v>101</v>
      </c>
      <c r="C446" s="89" t="str">
        <f>VLOOKUP(A446,Datos!$A$10:$E$1593,3,FALSE)</f>
        <v>Bocallave RHEIN (enc. 1/2) Estriada 22mm</v>
      </c>
      <c r="D446" s="89">
        <f>VLOOKUP(A446,Datos!$A$10:$E$1593,4,FALSE)</f>
        <v>4</v>
      </c>
      <c r="E446" s="168">
        <f>VLOOKUP(A446,Datos!$A$10:$E$1593,5,FALSE)</f>
        <v>4366.5600000000004</v>
      </c>
      <c r="F446" s="169">
        <f t="shared" si="70"/>
        <v>4366.5600000000004</v>
      </c>
      <c r="G446" s="170"/>
      <c r="H446" s="88"/>
      <c r="I446" s="149">
        <f t="shared" si="71"/>
        <v>0</v>
      </c>
      <c r="J446" s="210"/>
    </row>
    <row r="447" spans="1:15" ht="19.95" customHeight="1" thickBot="1" x14ac:dyDescent="0.35">
      <c r="A447" s="200" t="s">
        <v>442</v>
      </c>
      <c r="B447" s="234"/>
      <c r="C447" s="234"/>
      <c r="D447" s="234"/>
      <c r="E447" s="234"/>
      <c r="F447" s="234"/>
      <c r="G447" s="234"/>
      <c r="H447" s="234"/>
      <c r="I447" s="234"/>
      <c r="J447" s="211"/>
    </row>
    <row r="448" spans="1:15" s="59" customFormat="1" ht="18" customHeight="1" x14ac:dyDescent="0.3">
      <c r="A448" s="110">
        <v>3190</v>
      </c>
      <c r="B448" s="76" t="s">
        <v>101</v>
      </c>
      <c r="C448" s="85" t="str">
        <f>VLOOKUP(A448,Datos!$A$10:$E$1593,3,FALSE)</f>
        <v>Bocallave    Estriada  (Enc 1/2)    5/16</v>
      </c>
      <c r="D448" s="85">
        <f>VLOOKUP(A448,Datos!$A$10:$E$1593,4,FALSE)</f>
        <v>6</v>
      </c>
      <c r="E448" s="86">
        <f>VLOOKUP(A448,Datos!$A$10:$E$1593,5,FALSE)</f>
        <v>2671.33</v>
      </c>
      <c r="F448" s="87">
        <f t="shared" ref="F448:F460" si="72">E448-(E448*DESC)</f>
        <v>2671.33</v>
      </c>
      <c r="G448" s="76"/>
      <c r="H448" s="76"/>
      <c r="I448" s="101">
        <f t="shared" ref="I448:I460" si="73">(F448-F448*H448/100)*G448</f>
        <v>0</v>
      </c>
      <c r="J448" s="210"/>
      <c r="K448" s="28"/>
      <c r="L448" s="28"/>
      <c r="M448" s="28"/>
      <c r="N448" s="28"/>
      <c r="O448" s="102"/>
    </row>
    <row r="449" spans="1:10" ht="18" customHeight="1" x14ac:dyDescent="0.3">
      <c r="A449" s="111">
        <v>3191</v>
      </c>
      <c r="B449" s="61" t="s">
        <v>101</v>
      </c>
      <c r="C449" s="62" t="str">
        <f>VLOOKUP(A449,Datos!$A$10:$E$1593,3,FALSE)</f>
        <v xml:space="preserve">Bocallave    Estriada  (Enc 1/2)   3/8  </v>
      </c>
      <c r="D449" s="62">
        <f>VLOOKUP(A449,Datos!$A$10:$E$1593,4,FALSE)</f>
        <v>6</v>
      </c>
      <c r="E449" s="63">
        <f>VLOOKUP(A449,Datos!$A$10:$E$1593,5,FALSE)</f>
        <v>2671.33</v>
      </c>
      <c r="F449" s="64">
        <f t="shared" si="72"/>
        <v>2671.33</v>
      </c>
      <c r="G449" s="61"/>
      <c r="H449" s="61"/>
      <c r="I449" s="139">
        <f t="shared" si="73"/>
        <v>0</v>
      </c>
      <c r="J449" s="210"/>
    </row>
    <row r="450" spans="1:10" ht="18" customHeight="1" x14ac:dyDescent="0.3">
      <c r="A450" s="107">
        <v>3192</v>
      </c>
      <c r="B450" s="60" t="s">
        <v>101</v>
      </c>
      <c r="C450" s="69" t="str">
        <f>VLOOKUP(A450,Datos!$A$10:$E$1593,3,FALSE)</f>
        <v xml:space="preserve">Bocallave    Estriada  (Enc 1/2)   7/16 </v>
      </c>
      <c r="D450" s="69">
        <f>VLOOKUP(A450,Datos!$A$10:$E$1593,4,FALSE)</f>
        <v>6</v>
      </c>
      <c r="E450" s="70">
        <f>VLOOKUP(A450,Datos!$A$10:$E$1593,5,FALSE)</f>
        <v>2671.33</v>
      </c>
      <c r="F450" s="68">
        <f t="shared" si="72"/>
        <v>2671.33</v>
      </c>
      <c r="G450" s="60"/>
      <c r="H450" s="60"/>
      <c r="I450" s="94">
        <f t="shared" si="73"/>
        <v>0</v>
      </c>
      <c r="J450" s="210"/>
    </row>
    <row r="451" spans="1:10" ht="18" customHeight="1" x14ac:dyDescent="0.3">
      <c r="A451" s="111">
        <v>3193</v>
      </c>
      <c r="B451" s="61" t="s">
        <v>101</v>
      </c>
      <c r="C451" s="62" t="str">
        <f>VLOOKUP(A451,Datos!$A$10:$E$1593,3,FALSE)</f>
        <v xml:space="preserve">Bocallave    Estriada (Enc  1/2)  1/2   </v>
      </c>
      <c r="D451" s="62">
        <f>VLOOKUP(A451,Datos!$A$10:$E$1593,4,FALSE)</f>
        <v>6</v>
      </c>
      <c r="E451" s="63">
        <f>VLOOKUP(A451,Datos!$A$10:$E$1593,5,FALSE)</f>
        <v>2671.33</v>
      </c>
      <c r="F451" s="64">
        <f t="shared" si="72"/>
        <v>2671.33</v>
      </c>
      <c r="G451" s="61"/>
      <c r="H451" s="61"/>
      <c r="I451" s="139">
        <f t="shared" si="73"/>
        <v>0</v>
      </c>
      <c r="J451" s="210"/>
    </row>
    <row r="452" spans="1:10" ht="18" customHeight="1" x14ac:dyDescent="0.3">
      <c r="A452" s="107">
        <v>3194</v>
      </c>
      <c r="B452" s="60" t="s">
        <v>101</v>
      </c>
      <c r="C452" s="69" t="str">
        <f>VLOOKUP(A452,Datos!$A$10:$E$1593,3,FALSE)</f>
        <v xml:space="preserve">Bocallave    Estriada (Enc 1/2)   9/16  </v>
      </c>
      <c r="D452" s="69">
        <f>VLOOKUP(A452,Datos!$A$10:$E$1593,4,FALSE)</f>
        <v>6</v>
      </c>
      <c r="E452" s="70">
        <f>VLOOKUP(A452,Datos!$A$10:$E$1593,5,FALSE)</f>
        <v>2722.6</v>
      </c>
      <c r="F452" s="68">
        <f t="shared" si="72"/>
        <v>2722.6</v>
      </c>
      <c r="G452" s="60"/>
      <c r="H452" s="60"/>
      <c r="I452" s="94">
        <f t="shared" si="73"/>
        <v>0</v>
      </c>
      <c r="J452" s="210"/>
    </row>
    <row r="453" spans="1:10" ht="18" customHeight="1" x14ac:dyDescent="0.3">
      <c r="A453" s="111">
        <v>3196</v>
      </c>
      <c r="B453" s="61" t="s">
        <v>101</v>
      </c>
      <c r="C453" s="62" t="str">
        <f>VLOOKUP(A453,Datos!$A$10:$E$1593,3,FALSE)</f>
        <v xml:space="preserve">Bocallave    Estriada (Enc 1/2)  5/8    </v>
      </c>
      <c r="D453" s="62">
        <f>VLOOKUP(A453,Datos!$A$10:$E$1593,4,FALSE)</f>
        <v>6</v>
      </c>
      <c r="E453" s="63">
        <f>VLOOKUP(A453,Datos!$A$10:$E$1593,5,FALSE)</f>
        <v>2722.6</v>
      </c>
      <c r="F453" s="64">
        <f t="shared" si="72"/>
        <v>2722.6</v>
      </c>
      <c r="G453" s="61"/>
      <c r="H453" s="61"/>
      <c r="I453" s="139">
        <f t="shared" si="73"/>
        <v>0</v>
      </c>
      <c r="J453" s="210"/>
    </row>
    <row r="454" spans="1:10" ht="18" customHeight="1" x14ac:dyDescent="0.3">
      <c r="A454" s="107">
        <v>3198</v>
      </c>
      <c r="B454" s="60" t="s">
        <v>101</v>
      </c>
      <c r="C454" s="69" t="str">
        <f>VLOOKUP(A454,Datos!$A$10:$E$1593,3,FALSE)</f>
        <v xml:space="preserve">Bocallave   Estriada  (Enc 1/2)   11/16 </v>
      </c>
      <c r="D454" s="69">
        <f>VLOOKUP(A454,Datos!$A$10:$E$1593,4,FALSE)</f>
        <v>6</v>
      </c>
      <c r="E454" s="70">
        <f>VLOOKUP(A454,Datos!$A$10:$E$1593,5,FALSE)</f>
        <v>2808.29</v>
      </c>
      <c r="F454" s="68">
        <f t="shared" si="72"/>
        <v>2808.29</v>
      </c>
      <c r="G454" s="60"/>
      <c r="H454" s="60"/>
      <c r="I454" s="94">
        <f t="shared" si="73"/>
        <v>0</v>
      </c>
      <c r="J454" s="210"/>
    </row>
    <row r="455" spans="1:10" ht="18" customHeight="1" x14ac:dyDescent="0.3">
      <c r="A455" s="111">
        <v>3199</v>
      </c>
      <c r="B455" s="61" t="s">
        <v>101</v>
      </c>
      <c r="C455" s="62" t="str">
        <f>VLOOKUP(A455,Datos!$A$10:$E$1593,3,FALSE)</f>
        <v xml:space="preserve">Bocallave   Estriada  (Enc 1/2)   3/4   </v>
      </c>
      <c r="D455" s="62">
        <f>VLOOKUP(A455,Datos!$A$10:$E$1593,4,FALSE)</f>
        <v>6</v>
      </c>
      <c r="E455" s="63">
        <f>VLOOKUP(A455,Datos!$A$10:$E$1593,5,FALSE)</f>
        <v>3099.38</v>
      </c>
      <c r="F455" s="64">
        <f t="shared" si="72"/>
        <v>3099.38</v>
      </c>
      <c r="G455" s="61"/>
      <c r="H455" s="61"/>
      <c r="I455" s="139">
        <f t="shared" si="73"/>
        <v>0</v>
      </c>
      <c r="J455" s="210"/>
    </row>
    <row r="456" spans="1:10" ht="18" customHeight="1" x14ac:dyDescent="0.3">
      <c r="A456" s="107">
        <v>3200</v>
      </c>
      <c r="B456" s="60" t="s">
        <v>101</v>
      </c>
      <c r="C456" s="69" t="str">
        <f>VLOOKUP(A456,Datos!$A$10:$E$1593,3,FALSE)</f>
        <v xml:space="preserve">Bocallave   Estriada  (Enc 1/2)  25/32  </v>
      </c>
      <c r="D456" s="69">
        <f>VLOOKUP(A456,Datos!$A$10:$E$1593,4,FALSE)</f>
        <v>6</v>
      </c>
      <c r="E456" s="70">
        <f>VLOOKUP(A456,Datos!$A$10:$E$1593,5,FALSE)</f>
        <v>3339.09</v>
      </c>
      <c r="F456" s="68">
        <f t="shared" si="72"/>
        <v>3339.09</v>
      </c>
      <c r="G456" s="60"/>
      <c r="H456" s="60"/>
      <c r="I456" s="94">
        <f t="shared" si="73"/>
        <v>0</v>
      </c>
      <c r="J456" s="210"/>
    </row>
    <row r="457" spans="1:10" ht="18" customHeight="1" x14ac:dyDescent="0.3">
      <c r="A457" s="111">
        <v>3201</v>
      </c>
      <c r="B457" s="61" t="s">
        <v>101</v>
      </c>
      <c r="C457" s="62" t="str">
        <f>VLOOKUP(A457,Datos!$A$10:$E$1593,3,FALSE)</f>
        <v xml:space="preserve">Bocallave   Estriada  (Enc 1/2.)  13/16 </v>
      </c>
      <c r="D457" s="62">
        <f>VLOOKUP(A457,Datos!$A$10:$E$1593,4,FALSE)</f>
        <v>6</v>
      </c>
      <c r="E457" s="63">
        <f>VLOOKUP(A457,Datos!$A$10:$E$1593,5,FALSE)</f>
        <v>3852.82</v>
      </c>
      <c r="F457" s="64">
        <f t="shared" si="72"/>
        <v>3852.82</v>
      </c>
      <c r="G457" s="61"/>
      <c r="H457" s="61"/>
      <c r="I457" s="139">
        <f t="shared" si="73"/>
        <v>0</v>
      </c>
      <c r="J457" s="210"/>
    </row>
    <row r="458" spans="1:10" ht="18" customHeight="1" x14ac:dyDescent="0.3">
      <c r="A458" s="107">
        <v>3202</v>
      </c>
      <c r="B458" s="60" t="s">
        <v>101</v>
      </c>
      <c r="C458" s="69" t="str">
        <f>VLOOKUP(A458,Datos!$A$10:$E$1593,3,FALSE)</f>
        <v xml:space="preserve">Bocallave   Estriada  (Enc 1/2.)  7/8   </v>
      </c>
      <c r="D458" s="69">
        <f>VLOOKUP(A458,Datos!$A$10:$E$1593,4,FALSE)</f>
        <v>4</v>
      </c>
      <c r="E458" s="70">
        <f>VLOOKUP(A458,Datos!$A$10:$E$1593,5,FALSE)</f>
        <v>4366.5600000000004</v>
      </c>
      <c r="F458" s="68">
        <f t="shared" si="72"/>
        <v>4366.5600000000004</v>
      </c>
      <c r="G458" s="60"/>
      <c r="H458" s="60"/>
      <c r="I458" s="94">
        <f t="shared" si="73"/>
        <v>0</v>
      </c>
      <c r="J458" s="210"/>
    </row>
    <row r="459" spans="1:10" ht="18" customHeight="1" x14ac:dyDescent="0.3">
      <c r="A459" s="111">
        <v>3203</v>
      </c>
      <c r="B459" s="61" t="s">
        <v>101</v>
      </c>
      <c r="C459" s="62" t="str">
        <f>VLOOKUP(A459,Datos!$A$10:$E$1593,3,FALSE)</f>
        <v xml:space="preserve">Bocallave   Estriada  (Enc. 1/2)  15/16 </v>
      </c>
      <c r="D459" s="62">
        <f>VLOOKUP(A459,Datos!$A$10:$E$1593,4,FALSE)</f>
        <v>4</v>
      </c>
      <c r="E459" s="63">
        <f>VLOOKUP(A459,Datos!$A$10:$E$1593,5,FALSE)</f>
        <v>4760.3900000000003</v>
      </c>
      <c r="F459" s="64">
        <f t="shared" si="72"/>
        <v>4760.3900000000003</v>
      </c>
      <c r="G459" s="61"/>
      <c r="H459" s="61"/>
      <c r="I459" s="139">
        <f t="shared" si="73"/>
        <v>0</v>
      </c>
      <c r="J459" s="210"/>
    </row>
    <row r="460" spans="1:10" ht="18" customHeight="1" thickBot="1" x14ac:dyDescent="0.35">
      <c r="A460" s="108">
        <v>3204</v>
      </c>
      <c r="B460" s="72" t="s">
        <v>101</v>
      </c>
      <c r="C460" s="73" t="str">
        <f>VLOOKUP(A460,Datos!$A$10:$E$1593,3,FALSE)</f>
        <v xml:space="preserve">Bocallave   Estriada  (Enc. 1/2)  31/32 </v>
      </c>
      <c r="D460" s="73">
        <f>VLOOKUP(A460,Datos!$A$10:$E$1593,4,FALSE)</f>
        <v>4</v>
      </c>
      <c r="E460" s="74">
        <f>VLOOKUP(A460,Datos!$A$10:$E$1593,5,FALSE)</f>
        <v>4931.57</v>
      </c>
      <c r="F460" s="75">
        <f t="shared" si="72"/>
        <v>4931.57</v>
      </c>
      <c r="G460" s="72"/>
      <c r="H460" s="72"/>
      <c r="I460" s="100">
        <f t="shared" si="73"/>
        <v>0</v>
      </c>
      <c r="J460" s="237"/>
    </row>
    <row r="461" spans="1:10" ht="19.95" customHeight="1" thickBot="1" x14ac:dyDescent="0.35">
      <c r="A461" s="200" t="s">
        <v>456</v>
      </c>
      <c r="B461" s="201"/>
      <c r="C461" s="201"/>
      <c r="D461" s="201"/>
      <c r="E461" s="201"/>
      <c r="F461" s="201"/>
      <c r="G461" s="201"/>
      <c r="H461" s="201"/>
      <c r="I461" s="201"/>
      <c r="J461" s="144"/>
    </row>
    <row r="462" spans="1:10" ht="18" customHeight="1" x14ac:dyDescent="0.3">
      <c r="A462" s="114">
        <v>18063</v>
      </c>
      <c r="B462" s="77" t="s">
        <v>457</v>
      </c>
      <c r="C462" s="78" t="str">
        <f>VLOOKUP(A462,Datos!$A$10:$E$1593,3,FALSE)</f>
        <v xml:space="preserve">BOCALLAVE HEXAGONAL 10mm (ENC 1/2)      </v>
      </c>
      <c r="D462" s="78">
        <f>VLOOKUP(A462,Datos!$A$10:$E$1593,4,FALSE)</f>
        <v>24</v>
      </c>
      <c r="E462" s="79">
        <f>VLOOKUP(A462,Datos!$A$10:$E$1593,5,FALSE)</f>
        <v>1832.08</v>
      </c>
      <c r="F462" s="125">
        <f t="shared" ref="F462:F468" si="74">E462-(E462*DESC)</f>
        <v>1832.08</v>
      </c>
      <c r="G462" s="77"/>
      <c r="H462" s="77"/>
      <c r="I462" s="155">
        <f t="shared" ref="I462:I468" si="75">(F462-F462*H462/100)*G462</f>
        <v>0</v>
      </c>
      <c r="J462" s="143"/>
    </row>
    <row r="463" spans="1:10" ht="18" customHeight="1" x14ac:dyDescent="0.3">
      <c r="A463" s="107">
        <v>18064</v>
      </c>
      <c r="B463" s="60" t="s">
        <v>459</v>
      </c>
      <c r="C463" s="69" t="str">
        <f>VLOOKUP(A463,Datos!$A$10:$E$1593,3,FALSE)</f>
        <v xml:space="preserve">BOCALLAVE HEXAGONAL 11mm (ENC 1/2)      </v>
      </c>
      <c r="D463" s="69">
        <f>VLOOKUP(A463,Datos!$A$10:$E$1593,4,FALSE)</f>
        <v>24</v>
      </c>
      <c r="E463" s="70">
        <f>VLOOKUP(A463,Datos!$A$10:$E$1593,5,FALSE)</f>
        <v>1832.08</v>
      </c>
      <c r="F463" s="68">
        <f t="shared" si="74"/>
        <v>1832.08</v>
      </c>
      <c r="G463" s="60"/>
      <c r="H463" s="60"/>
      <c r="I463" s="94">
        <f t="shared" si="75"/>
        <v>0</v>
      </c>
      <c r="J463" s="143"/>
    </row>
    <row r="464" spans="1:10" ht="18" customHeight="1" x14ac:dyDescent="0.3">
      <c r="A464" s="111">
        <v>18065</v>
      </c>
      <c r="B464" s="61" t="s">
        <v>461</v>
      </c>
      <c r="C464" s="62" t="str">
        <f>VLOOKUP(A464,Datos!$A$10:$E$1593,3,FALSE)</f>
        <v xml:space="preserve">BOCALLAVE HEXAGONAL 12mm (ENC 1/2)      </v>
      </c>
      <c r="D464" s="62">
        <f>VLOOKUP(A464,Datos!$A$10:$E$1593,4,FALSE)</f>
        <v>24</v>
      </c>
      <c r="E464" s="63">
        <f>VLOOKUP(A464,Datos!$A$10:$E$1593,5,FALSE)</f>
        <v>1832.08</v>
      </c>
      <c r="F464" s="64">
        <f t="shared" si="74"/>
        <v>1832.08</v>
      </c>
      <c r="G464" s="61"/>
      <c r="H464" s="61"/>
      <c r="I464" s="139">
        <f t="shared" si="75"/>
        <v>0</v>
      </c>
      <c r="J464" s="143"/>
    </row>
    <row r="465" spans="1:10" ht="18" customHeight="1" x14ac:dyDescent="0.3">
      <c r="A465" s="107">
        <v>18066</v>
      </c>
      <c r="B465" s="60" t="s">
        <v>463</v>
      </c>
      <c r="C465" s="69" t="str">
        <f>VLOOKUP(A465,Datos!$A$10:$E$1593,3,FALSE)</f>
        <v xml:space="preserve">BOCALLAVE HEXAGONAL 13mm (ENC 1/2)      </v>
      </c>
      <c r="D465" s="69">
        <f>VLOOKUP(A465,Datos!$A$10:$E$1593,4,FALSE)</f>
        <v>24</v>
      </c>
      <c r="E465" s="70">
        <f>VLOOKUP(A465,Datos!$A$10:$E$1593,5,FALSE)</f>
        <v>2029.82</v>
      </c>
      <c r="F465" s="68">
        <f t="shared" si="74"/>
        <v>2029.82</v>
      </c>
      <c r="G465" s="60"/>
      <c r="H465" s="60"/>
      <c r="I465" s="94">
        <f t="shared" si="75"/>
        <v>0</v>
      </c>
      <c r="J465" s="143"/>
    </row>
    <row r="466" spans="1:10" ht="18" customHeight="1" x14ac:dyDescent="0.3">
      <c r="A466" s="111">
        <v>18067</v>
      </c>
      <c r="B466" s="61" t="s">
        <v>465</v>
      </c>
      <c r="C466" s="62" t="str">
        <f>VLOOKUP(A466,Datos!$A$10:$E$1593,3,FALSE)</f>
        <v xml:space="preserve">BOCALLAVE HEXAGONAL 14mm (ENC 1/2)      </v>
      </c>
      <c r="D466" s="62">
        <f>VLOOKUP(A466,Datos!$A$10:$E$1593,4,FALSE)</f>
        <v>24</v>
      </c>
      <c r="E466" s="63">
        <f>VLOOKUP(A466,Datos!$A$10:$E$1593,5,FALSE)</f>
        <v>2029.82</v>
      </c>
      <c r="F466" s="64">
        <f t="shared" si="74"/>
        <v>2029.82</v>
      </c>
      <c r="G466" s="61"/>
      <c r="H466" s="61"/>
      <c r="I466" s="139">
        <f t="shared" si="75"/>
        <v>0</v>
      </c>
      <c r="J466" s="143"/>
    </row>
    <row r="467" spans="1:10" ht="18" customHeight="1" x14ac:dyDescent="0.3">
      <c r="A467" s="107">
        <v>18068</v>
      </c>
      <c r="B467" s="60" t="s">
        <v>467</v>
      </c>
      <c r="C467" s="69" t="str">
        <f>VLOOKUP(A467,Datos!$A$10:$E$1593,3,FALSE)</f>
        <v xml:space="preserve">BOCALLAVE HEXAGONAL 15mm (ENC 1/2)      </v>
      </c>
      <c r="D467" s="69">
        <f>VLOOKUP(A467,Datos!$A$10:$E$1593,4,FALSE)</f>
        <v>20</v>
      </c>
      <c r="E467" s="70">
        <f>VLOOKUP(A467,Datos!$A$10:$E$1593,5,FALSE)</f>
        <v>2029.82</v>
      </c>
      <c r="F467" s="68">
        <f t="shared" si="74"/>
        <v>2029.82</v>
      </c>
      <c r="G467" s="60"/>
      <c r="H467" s="60"/>
      <c r="I467" s="94">
        <f t="shared" si="75"/>
        <v>0</v>
      </c>
      <c r="J467" s="143"/>
    </row>
    <row r="468" spans="1:10" ht="18" customHeight="1" thickBot="1" x14ac:dyDescent="0.35">
      <c r="A468" s="112">
        <v>18069</v>
      </c>
      <c r="B468" s="88" t="s">
        <v>469</v>
      </c>
      <c r="C468" s="89" t="str">
        <f>VLOOKUP(A468,Datos!$A$10:$E$1593,3,FALSE)</f>
        <v xml:space="preserve">BOCALLAVE HEXAGONAL 19mm (ENC 1/2)      </v>
      </c>
      <c r="D468" s="89">
        <f>VLOOKUP(A468,Datos!$A$10:$E$1593,4,FALSE)</f>
        <v>18</v>
      </c>
      <c r="E468" s="90">
        <f>VLOOKUP(A468,Datos!$A$10:$E$1593,5,FALSE)</f>
        <v>2266.9</v>
      </c>
      <c r="F468" s="91">
        <f t="shared" si="74"/>
        <v>2266.9</v>
      </c>
      <c r="G468" s="88"/>
      <c r="H468" s="88"/>
      <c r="I468" s="149">
        <f t="shared" si="75"/>
        <v>0</v>
      </c>
      <c r="J468" s="142"/>
    </row>
    <row r="469" spans="1:10" ht="19.95" customHeight="1" thickBot="1" x14ac:dyDescent="0.35">
      <c r="A469" s="200" t="s">
        <v>471</v>
      </c>
      <c r="B469" s="201"/>
      <c r="C469" s="201"/>
      <c r="D469" s="201"/>
      <c r="E469" s="201"/>
      <c r="F469" s="201"/>
      <c r="G469" s="201"/>
      <c r="H469" s="201"/>
      <c r="I469" s="201"/>
      <c r="J469" s="209"/>
    </row>
    <row r="470" spans="1:10" ht="18" customHeight="1" x14ac:dyDescent="0.3">
      <c r="A470" s="110">
        <v>3210</v>
      </c>
      <c r="B470" s="76" t="s">
        <v>101</v>
      </c>
      <c r="C470" s="85" t="str">
        <f>VLOOKUP(A470,Datos!$A$10:$E$1593,3,FALSE)</f>
        <v xml:space="preserve">BOCALLAVE rhein TORX HEMBRA E 10 U      </v>
      </c>
      <c r="D470" s="85">
        <f>VLOOKUP(A470,Datos!$A$10:$E$1593,4,FALSE)</f>
        <v>0</v>
      </c>
      <c r="E470" s="86">
        <f>VLOOKUP(A470,Datos!$A$10:$E$1593,5,FALSE)</f>
        <v>4623.33</v>
      </c>
      <c r="F470" s="87">
        <f t="shared" ref="F470:F477" si="76">E470-(E470*DESC)</f>
        <v>4623.33</v>
      </c>
      <c r="G470" s="76"/>
      <c r="H470" s="76"/>
      <c r="I470" s="101">
        <f t="shared" ref="I470:I477" si="77">(F470-F470*H470/100)*G470</f>
        <v>0</v>
      </c>
      <c r="J470" s="210"/>
    </row>
    <row r="471" spans="1:10" ht="18" customHeight="1" x14ac:dyDescent="0.3">
      <c r="A471" s="111">
        <v>3211</v>
      </c>
      <c r="B471" s="61" t="s">
        <v>101</v>
      </c>
      <c r="C471" s="62" t="str">
        <f>VLOOKUP(A471,Datos!$A$10:$E$1593,3,FALSE)</f>
        <v xml:space="preserve">BOCALLAVE rhein TORX HEMBRA E 11 U      </v>
      </c>
      <c r="D471" s="62">
        <f>VLOOKUP(A471,Datos!$A$10:$E$1593,4,FALSE)</f>
        <v>0</v>
      </c>
      <c r="E471" s="63">
        <f>VLOOKUP(A471,Datos!$A$10:$E$1593,5,FALSE)</f>
        <v>4623.33</v>
      </c>
      <c r="F471" s="64">
        <f t="shared" si="76"/>
        <v>4623.33</v>
      </c>
      <c r="G471" s="61"/>
      <c r="H471" s="61"/>
      <c r="I471" s="139">
        <f t="shared" si="77"/>
        <v>0</v>
      </c>
      <c r="J471" s="210"/>
    </row>
    <row r="472" spans="1:10" ht="18" customHeight="1" x14ac:dyDescent="0.3">
      <c r="A472" s="107">
        <v>3212</v>
      </c>
      <c r="B472" s="60" t="s">
        <v>101</v>
      </c>
      <c r="C472" s="69" t="str">
        <f>VLOOKUP(A472,Datos!$A$10:$E$1593,3,FALSE)</f>
        <v xml:space="preserve">BOCALLAVE rhein TORX HEMBRA E 12 U      </v>
      </c>
      <c r="D472" s="69">
        <f>VLOOKUP(A472,Datos!$A$10:$E$1593,4,FALSE)</f>
        <v>0</v>
      </c>
      <c r="E472" s="70">
        <f>VLOOKUP(A472,Datos!$A$10:$E$1593,5,FALSE)</f>
        <v>4623.33</v>
      </c>
      <c r="F472" s="68">
        <f t="shared" si="76"/>
        <v>4623.33</v>
      </c>
      <c r="G472" s="60"/>
      <c r="H472" s="60"/>
      <c r="I472" s="94">
        <f t="shared" si="77"/>
        <v>0</v>
      </c>
      <c r="J472" s="210"/>
    </row>
    <row r="473" spans="1:10" ht="18" customHeight="1" x14ac:dyDescent="0.3">
      <c r="A473" s="111">
        <v>3214</v>
      </c>
      <c r="B473" s="61" t="s">
        <v>101</v>
      </c>
      <c r="C473" s="62" t="str">
        <f>VLOOKUP(A473,Datos!$A$10:$E$1593,3,FALSE)</f>
        <v xml:space="preserve">BOCALLAVE rhein TORX HEMBRA E 16 U      </v>
      </c>
      <c r="D473" s="62">
        <f>VLOOKUP(A473,Datos!$A$10:$E$1593,4,FALSE)</f>
        <v>0</v>
      </c>
      <c r="E473" s="63">
        <f>VLOOKUP(A473,Datos!$A$10:$E$1593,5,FALSE)</f>
        <v>4623.33</v>
      </c>
      <c r="F473" s="64">
        <f t="shared" si="76"/>
        <v>4623.33</v>
      </c>
      <c r="G473" s="61"/>
      <c r="H473" s="61"/>
      <c r="I473" s="139">
        <f t="shared" si="77"/>
        <v>0</v>
      </c>
      <c r="J473" s="210"/>
    </row>
    <row r="474" spans="1:10" ht="18" customHeight="1" x14ac:dyDescent="0.3">
      <c r="A474" s="107">
        <v>3215</v>
      </c>
      <c r="B474" s="60" t="s">
        <v>101</v>
      </c>
      <c r="C474" s="69" t="str">
        <f>VLOOKUP(A474,Datos!$A$10:$E$1593,3,FALSE)</f>
        <v xml:space="preserve">BOCALLAVE rhein TORX HEMBRA E 18 U      </v>
      </c>
      <c r="D474" s="69">
        <f>VLOOKUP(A474,Datos!$A$10:$E$1593,4,FALSE)</f>
        <v>0</v>
      </c>
      <c r="E474" s="70">
        <f>VLOOKUP(A474,Datos!$A$10:$E$1593,5,FALSE)</f>
        <v>5137.0600000000004</v>
      </c>
      <c r="F474" s="68">
        <f t="shared" si="76"/>
        <v>5137.0600000000004</v>
      </c>
      <c r="G474" s="60"/>
      <c r="H474" s="60"/>
      <c r="I474" s="94">
        <f t="shared" si="77"/>
        <v>0</v>
      </c>
      <c r="J474" s="210"/>
    </row>
    <row r="475" spans="1:10" ht="18" customHeight="1" x14ac:dyDescent="0.3">
      <c r="A475" s="111">
        <v>3216</v>
      </c>
      <c r="B475" s="61" t="s">
        <v>101</v>
      </c>
      <c r="C475" s="62" t="str">
        <f>VLOOKUP(A475,Datos!$A$10:$E$1593,3,FALSE)</f>
        <v xml:space="preserve">BOCALLAVE rhein TORX HEMBRA E 20 U      </v>
      </c>
      <c r="D475" s="62">
        <f>VLOOKUP(A475,Datos!$A$10:$E$1593,4,FALSE)</f>
        <v>0</v>
      </c>
      <c r="E475" s="63">
        <f>VLOOKUP(A475,Datos!$A$10:$E$1593,5,FALSE)</f>
        <v>6592.58</v>
      </c>
      <c r="F475" s="64">
        <f t="shared" si="76"/>
        <v>6592.58</v>
      </c>
      <c r="G475" s="61"/>
      <c r="H475" s="61"/>
      <c r="I475" s="139">
        <f t="shared" si="77"/>
        <v>0</v>
      </c>
      <c r="J475" s="210"/>
    </row>
    <row r="476" spans="1:10" ht="18" customHeight="1" x14ac:dyDescent="0.3">
      <c r="A476" s="107">
        <v>3217</v>
      </c>
      <c r="B476" s="60" t="s">
        <v>101</v>
      </c>
      <c r="C476" s="69" t="str">
        <f>VLOOKUP(A476,Datos!$A$10:$E$1593,3,FALSE)</f>
        <v xml:space="preserve">BOCALLAVE rhein TORX HEMBRA E 22 U      </v>
      </c>
      <c r="D476" s="69">
        <f>VLOOKUP(A476,Datos!$A$10:$E$1593,4,FALSE)</f>
        <v>0</v>
      </c>
      <c r="E476" s="70">
        <f>VLOOKUP(A476,Datos!$A$10:$E$1593,5,FALSE)</f>
        <v>6592.58</v>
      </c>
      <c r="F476" s="68">
        <f t="shared" si="76"/>
        <v>6592.58</v>
      </c>
      <c r="G476" s="60"/>
      <c r="H476" s="60"/>
      <c r="I476" s="94">
        <f t="shared" si="77"/>
        <v>0</v>
      </c>
      <c r="J476" s="210"/>
    </row>
    <row r="477" spans="1:10" ht="18" customHeight="1" thickBot="1" x14ac:dyDescent="0.35">
      <c r="A477" s="112">
        <v>3218</v>
      </c>
      <c r="B477" s="88" t="s">
        <v>101</v>
      </c>
      <c r="C477" s="89" t="str">
        <f>VLOOKUP(A477,Datos!$A$10:$E$1593,3,FALSE)</f>
        <v xml:space="preserve">BOCALLAVE rhein TORX HEMBRA E 24 U      </v>
      </c>
      <c r="D477" s="89">
        <f>VLOOKUP(A477,Datos!$A$10:$E$1593,4,FALSE)</f>
        <v>0</v>
      </c>
      <c r="E477" s="90">
        <f>VLOOKUP(A477,Datos!$A$10:$E$1593,5,FALSE)</f>
        <v>7705.64</v>
      </c>
      <c r="F477" s="91">
        <f t="shared" si="76"/>
        <v>7705.64</v>
      </c>
      <c r="G477" s="88"/>
      <c r="H477" s="88"/>
      <c r="I477" s="149">
        <f t="shared" si="77"/>
        <v>0</v>
      </c>
      <c r="J477" s="210"/>
    </row>
    <row r="478" spans="1:10" ht="19.95" customHeight="1" thickBot="1" x14ac:dyDescent="0.35">
      <c r="A478" s="200" t="s">
        <v>480</v>
      </c>
      <c r="B478" s="201"/>
      <c r="C478" s="201"/>
      <c r="D478" s="201"/>
      <c r="E478" s="201"/>
      <c r="F478" s="201"/>
      <c r="G478" s="201"/>
      <c r="H478" s="201"/>
      <c r="I478" s="201"/>
      <c r="J478" s="144"/>
    </row>
    <row r="479" spans="1:10" ht="73.5" customHeight="1" x14ac:dyDescent="0.3">
      <c r="A479" s="110">
        <v>14046</v>
      </c>
      <c r="B479" s="76">
        <v>12191</v>
      </c>
      <c r="C479" s="85" t="str">
        <f>VLOOKUP(A479,Datos!$A$10:$E$1593,3,FALSE)</f>
        <v xml:space="preserve">DESTORNILLADOR 10 PUNTAS PARA CELULAR   </v>
      </c>
      <c r="D479" s="85">
        <f>VLOOKUP(A479,Datos!$A$10:$E$1593,4,FALSE)</f>
        <v>0</v>
      </c>
      <c r="E479" s="86">
        <f>VLOOKUP(A479,Datos!$A$10:$E$1593,5,FALSE)</f>
        <v>3526.35</v>
      </c>
      <c r="F479" s="87">
        <f t="shared" ref="F479:F515" si="78">E479-(E479*DESC)</f>
        <v>3526.35</v>
      </c>
      <c r="G479" s="76"/>
      <c r="H479" s="76"/>
      <c r="I479" s="101">
        <f t="shared" ref="I479:I515" si="79">(F479-F479*H479/100)*G479</f>
        <v>0</v>
      </c>
      <c r="J479" s="142"/>
    </row>
    <row r="480" spans="1:10" ht="51" customHeight="1" x14ac:dyDescent="0.3">
      <c r="A480" s="111">
        <v>14048</v>
      </c>
      <c r="B480" s="61">
        <v>10196</v>
      </c>
      <c r="C480" s="62" t="str">
        <f>VLOOKUP(A480,Datos!$A$10:$E$1593,3,FALSE)</f>
        <v xml:space="preserve">DESTORNILLADOR COMB 2 PUNTAS ACRILICO   </v>
      </c>
      <c r="D480" s="62">
        <f>VLOOKUP(A480,Datos!$A$10:$E$1593,4,FALSE)</f>
        <v>30</v>
      </c>
      <c r="E480" s="63">
        <f>VLOOKUP(A480,Datos!$A$10:$E$1593,5,FALSE)</f>
        <v>1353.69</v>
      </c>
      <c r="F480" s="64">
        <f t="shared" si="78"/>
        <v>1353.69</v>
      </c>
      <c r="G480" s="61"/>
      <c r="H480" s="61"/>
      <c r="I480" s="139">
        <f t="shared" si="79"/>
        <v>0</v>
      </c>
      <c r="J480" s="143"/>
    </row>
    <row r="481" spans="1:26" ht="18" customHeight="1" x14ac:dyDescent="0.3">
      <c r="A481" s="107">
        <v>18047</v>
      </c>
      <c r="B481" s="60" t="s">
        <v>483</v>
      </c>
      <c r="C481" s="69" t="str">
        <f>VLOOKUP(A481,Datos!$A$10:$E$1593,3,FALSE)</f>
        <v xml:space="preserve">DESTORNILLADOR PLANO 4 X100 KETTLER     </v>
      </c>
      <c r="D481" s="69">
        <f>VLOOKUP(A481,Datos!$A$10:$E$1593,4,FALSE)</f>
        <v>12</v>
      </c>
      <c r="E481" s="70">
        <f>VLOOKUP(A481,Datos!$A$10:$E$1593,5,FALSE)</f>
        <v>1621.04</v>
      </c>
      <c r="F481" s="68">
        <f t="shared" si="78"/>
        <v>1621.04</v>
      </c>
      <c r="G481" s="60"/>
      <c r="H481" s="60"/>
      <c r="I481" s="94">
        <f t="shared" si="79"/>
        <v>0</v>
      </c>
      <c r="J481" s="144"/>
    </row>
    <row r="482" spans="1:26" ht="22.2" customHeight="1" x14ac:dyDescent="0.3">
      <c r="A482" s="111">
        <v>18048</v>
      </c>
      <c r="B482" s="61" t="s">
        <v>485</v>
      </c>
      <c r="C482" s="62" t="str">
        <f>VLOOKUP(A482,Datos!$A$10:$E$1593,3,FALSE)</f>
        <v xml:space="preserve">DESTORNILLADOR PLANO 5 X 150 KETTLER    </v>
      </c>
      <c r="D482" s="62">
        <f>VLOOKUP(A482,Datos!$A$10:$E$1593,4,FALSE)</f>
        <v>12</v>
      </c>
      <c r="E482" s="63">
        <f>VLOOKUP(A482,Datos!$A$10:$E$1593,5,FALSE)</f>
        <v>2480.0700000000002</v>
      </c>
      <c r="F482" s="64">
        <f t="shared" si="78"/>
        <v>2480.0700000000002</v>
      </c>
      <c r="G482" s="61"/>
      <c r="H482" s="61"/>
      <c r="I482" s="139">
        <f t="shared" si="79"/>
        <v>0</v>
      </c>
      <c r="J482" s="142"/>
    </row>
    <row r="483" spans="1:26" ht="18" customHeight="1" x14ac:dyDescent="0.3">
      <c r="A483" s="107">
        <v>18049</v>
      </c>
      <c r="B483" s="60" t="s">
        <v>487</v>
      </c>
      <c r="C483" s="69" t="str">
        <f>VLOOKUP(A483,Datos!$A$10:$E$1593,3,FALSE)</f>
        <v xml:space="preserve">DESTORNILLADOR PHILLIPS 4X100 KETTLER   </v>
      </c>
      <c r="D483" s="69">
        <f>VLOOKUP(A483,Datos!$A$10:$E$1593,4,FALSE)</f>
        <v>12</v>
      </c>
      <c r="E483" s="70">
        <f>VLOOKUP(A483,Datos!$A$10:$E$1593,5,FALSE)</f>
        <v>1805.36</v>
      </c>
      <c r="F483" s="68">
        <f t="shared" si="78"/>
        <v>1805.36</v>
      </c>
      <c r="G483" s="60"/>
      <c r="H483" s="60"/>
      <c r="I483" s="94">
        <f t="shared" si="79"/>
        <v>0</v>
      </c>
      <c r="J483" s="144"/>
    </row>
    <row r="484" spans="1:26" ht="23.4" customHeight="1" x14ac:dyDescent="0.3">
      <c r="A484" s="111">
        <v>18050</v>
      </c>
      <c r="B484" s="61" t="s">
        <v>489</v>
      </c>
      <c r="C484" s="62" t="str">
        <f>VLOOKUP(A484,Datos!$A$10:$E$1593,3,FALSE)</f>
        <v xml:space="preserve">DESTORNILLADOR PHILLIPS 5X150 KETTLER   </v>
      </c>
      <c r="D484" s="62">
        <f>VLOOKUP(A484,Datos!$A$10:$E$1593,4,FALSE)</f>
        <v>12</v>
      </c>
      <c r="E484" s="63">
        <f>VLOOKUP(A484,Datos!$A$10:$E$1593,5,FALSE)</f>
        <v>2736.97</v>
      </c>
      <c r="F484" s="64">
        <f t="shared" si="78"/>
        <v>2736.97</v>
      </c>
      <c r="G484" s="61"/>
      <c r="H484" s="61"/>
      <c r="I484" s="139">
        <f t="shared" si="79"/>
        <v>0</v>
      </c>
      <c r="J484" s="142"/>
    </row>
    <row r="485" spans="1:26" ht="18" customHeight="1" x14ac:dyDescent="0.3">
      <c r="A485" s="107">
        <v>3047</v>
      </c>
      <c r="B485" s="60" t="s">
        <v>407</v>
      </c>
      <c r="C485" s="69" t="str">
        <f>VLOOKUP(A485,Datos!$A$10:$E$1593,3,FALSE)</f>
        <v xml:space="preserve">DESTORNILLADOR METZ PHILIPS  3 X  75    </v>
      </c>
      <c r="D485" s="69">
        <f>VLOOKUP(A485,Datos!$A$10:$E$1593,4,FALSE)</f>
        <v>6</v>
      </c>
      <c r="E485" s="70">
        <f>VLOOKUP(A485,Datos!$A$10:$E$1593,5,FALSE)</f>
        <v>1949.41</v>
      </c>
      <c r="F485" s="68">
        <f t="shared" si="78"/>
        <v>1949.41</v>
      </c>
      <c r="G485" s="60"/>
      <c r="H485" s="60"/>
      <c r="I485" s="94">
        <f t="shared" si="79"/>
        <v>0</v>
      </c>
      <c r="J485" s="143"/>
    </row>
    <row r="486" spans="1:26" ht="18" customHeight="1" x14ac:dyDescent="0.3">
      <c r="A486" s="111">
        <v>3866</v>
      </c>
      <c r="B486" s="61" t="s">
        <v>407</v>
      </c>
      <c r="C486" s="62" t="str">
        <f>VLOOKUP(A486,Datos!$A$10:$E$1593,3,FALSE)</f>
        <v xml:space="preserve">DESTORNILLADOR METZ PHILIPS  4 X 50     </v>
      </c>
      <c r="D486" s="62">
        <f>VLOOKUP(A486,Datos!$A$10:$E$1593,4,FALSE)</f>
        <v>6</v>
      </c>
      <c r="E486" s="63">
        <f>VLOOKUP(A486,Datos!$A$10:$E$1593,5,FALSE)</f>
        <v>1815.42</v>
      </c>
      <c r="F486" s="64">
        <f t="shared" si="78"/>
        <v>1815.42</v>
      </c>
      <c r="G486" s="61"/>
      <c r="H486" s="61"/>
      <c r="I486" s="139">
        <f t="shared" si="79"/>
        <v>0</v>
      </c>
      <c r="J486" s="143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8" customHeight="1" x14ac:dyDescent="0.3">
      <c r="A487" s="107">
        <v>3049</v>
      </c>
      <c r="B487" s="60" t="s">
        <v>407</v>
      </c>
      <c r="C487" s="69" t="str">
        <f>VLOOKUP(A487,Datos!$A$10:$E$1593,3,FALSE)</f>
        <v xml:space="preserve">DESTORNILLADOR METZ PHILIPS  4 X  75    </v>
      </c>
      <c r="D487" s="69">
        <f>VLOOKUP(A487,Datos!$A$10:$E$1593,4,FALSE)</f>
        <v>6</v>
      </c>
      <c r="E487" s="70">
        <f>VLOOKUP(A487,Datos!$A$10:$E$1593,5,FALSE)</f>
        <v>2266.58</v>
      </c>
      <c r="F487" s="68">
        <f t="shared" si="78"/>
        <v>2266.58</v>
      </c>
      <c r="G487" s="60"/>
      <c r="H487" s="60"/>
      <c r="I487" s="94">
        <f t="shared" si="79"/>
        <v>0</v>
      </c>
      <c r="J487" s="143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8" customHeight="1" x14ac:dyDescent="0.3">
      <c r="A488" s="111">
        <v>3814</v>
      </c>
      <c r="B488" s="61" t="s">
        <v>407</v>
      </c>
      <c r="C488" s="62" t="str">
        <f>VLOOKUP(A488,Datos!$A$10:$E$1593,3,FALSE)</f>
        <v xml:space="preserve">DESTORNILLADOR METZ PHILIPS  4 X  100   </v>
      </c>
      <c r="D488" s="62">
        <f>VLOOKUP(A488,Datos!$A$10:$E$1593,4,FALSE)</f>
        <v>6</v>
      </c>
      <c r="E488" s="63">
        <f>VLOOKUP(A488,Datos!$A$10:$E$1593,5,FALSE)</f>
        <v>2652.92</v>
      </c>
      <c r="F488" s="64">
        <f t="shared" si="78"/>
        <v>2652.92</v>
      </c>
      <c r="G488" s="61"/>
      <c r="H488" s="61"/>
      <c r="I488" s="139">
        <f t="shared" si="79"/>
        <v>0</v>
      </c>
      <c r="J488" s="143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8" customHeight="1" x14ac:dyDescent="0.3">
      <c r="A489" s="107">
        <v>3048</v>
      </c>
      <c r="B489" s="60" t="s">
        <v>407</v>
      </c>
      <c r="C489" s="69" t="str">
        <f>VLOOKUP(A489,Datos!$A$10:$E$1593,3,FALSE)</f>
        <v xml:space="preserve">DESTORNILLADOR METZ PHILIPS  4 X  125   </v>
      </c>
      <c r="D489" s="69">
        <f>VLOOKUP(A489,Datos!$A$10:$E$1593,4,FALSE)</f>
        <v>6</v>
      </c>
      <c r="E489" s="70">
        <f>VLOOKUP(A489,Datos!$A$10:$E$1593,5,FALSE)</f>
        <v>2844.55</v>
      </c>
      <c r="F489" s="68">
        <f t="shared" si="78"/>
        <v>2844.55</v>
      </c>
      <c r="G489" s="60"/>
      <c r="H489" s="60"/>
      <c r="I489" s="94">
        <f t="shared" si="79"/>
        <v>0</v>
      </c>
      <c r="J489" s="143"/>
    </row>
    <row r="490" spans="1:26" ht="18" customHeight="1" x14ac:dyDescent="0.3">
      <c r="A490" s="111">
        <v>3051</v>
      </c>
      <c r="B490" s="61" t="s">
        <v>407</v>
      </c>
      <c r="C490" s="62" t="str">
        <f>VLOOKUP(A490,Datos!$A$10:$E$1593,3,FALSE)</f>
        <v xml:space="preserve">DESTORNILLADOR METZ PHILIPS  5 X  75    </v>
      </c>
      <c r="D490" s="62">
        <f>VLOOKUP(A490,Datos!$A$10:$E$1593,4,FALSE)</f>
        <v>6</v>
      </c>
      <c r="E490" s="63">
        <f>VLOOKUP(A490,Datos!$A$10:$E$1593,5,FALSE)</f>
        <v>3331.88</v>
      </c>
      <c r="F490" s="64">
        <f t="shared" si="78"/>
        <v>3331.88</v>
      </c>
      <c r="G490" s="61"/>
      <c r="H490" s="61"/>
      <c r="I490" s="139">
        <f t="shared" si="79"/>
        <v>0</v>
      </c>
      <c r="J490" s="143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8" customHeight="1" x14ac:dyDescent="0.3">
      <c r="A491" s="107">
        <v>3852</v>
      </c>
      <c r="B491" s="60" t="s">
        <v>407</v>
      </c>
      <c r="C491" s="69" t="str">
        <f>VLOOKUP(A491,Datos!$A$10:$E$1593,3,FALSE)</f>
        <v xml:space="preserve">DESTORNILLADOR METZ PHILIPS  5 X  100   </v>
      </c>
      <c r="D491" s="69">
        <f>VLOOKUP(A491,Datos!$A$10:$E$1593,4,FALSE)</f>
        <v>6</v>
      </c>
      <c r="E491" s="70">
        <f>VLOOKUP(A491,Datos!$A$10:$E$1593,5,FALSE)</f>
        <v>3702.09</v>
      </c>
      <c r="F491" s="68">
        <f t="shared" si="78"/>
        <v>3702.09</v>
      </c>
      <c r="G491" s="60"/>
      <c r="H491" s="60"/>
      <c r="I491" s="94">
        <f t="shared" si="79"/>
        <v>0</v>
      </c>
      <c r="J491" s="143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8" customHeight="1" x14ac:dyDescent="0.3">
      <c r="A492" s="111">
        <v>3853</v>
      </c>
      <c r="B492" s="61" t="s">
        <v>407</v>
      </c>
      <c r="C492" s="62" t="str">
        <f>VLOOKUP(A492,Datos!$A$10:$E$1593,3,FALSE)</f>
        <v xml:space="preserve">DESTORNILLADOR METZ PHILIPS  5 X  150   </v>
      </c>
      <c r="D492" s="62">
        <f>VLOOKUP(A492,Datos!$A$10:$E$1593,4,FALSE)</f>
        <v>6</v>
      </c>
      <c r="E492" s="63">
        <f>VLOOKUP(A492,Datos!$A$10:$E$1593,5,FALSE)</f>
        <v>4478.96</v>
      </c>
      <c r="F492" s="64">
        <f t="shared" si="78"/>
        <v>4478.96</v>
      </c>
      <c r="G492" s="61"/>
      <c r="H492" s="61"/>
      <c r="I492" s="139">
        <f t="shared" si="79"/>
        <v>0</v>
      </c>
      <c r="J492" s="143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8" customHeight="1" x14ac:dyDescent="0.3">
      <c r="A493" s="107">
        <v>3050</v>
      </c>
      <c r="B493" s="60" t="s">
        <v>407</v>
      </c>
      <c r="C493" s="69" t="str">
        <f>VLOOKUP(A493,Datos!$A$10:$E$1593,3,FALSE)</f>
        <v xml:space="preserve">DESTORNILLADOR METZ PHILIPS  5 X  125   </v>
      </c>
      <c r="D493" s="69">
        <f>VLOOKUP(A493,Datos!$A$10:$E$1593,4,FALSE)</f>
        <v>6</v>
      </c>
      <c r="E493" s="70">
        <f>VLOOKUP(A493,Datos!$A$10:$E$1593,5,FALSE)</f>
        <v>4263.99</v>
      </c>
      <c r="F493" s="68">
        <f t="shared" si="78"/>
        <v>4263.99</v>
      </c>
      <c r="G493" s="60"/>
      <c r="H493" s="60"/>
      <c r="I493" s="94">
        <f t="shared" si="79"/>
        <v>0</v>
      </c>
      <c r="J493" s="143"/>
    </row>
    <row r="494" spans="1:26" ht="18" customHeight="1" x14ac:dyDescent="0.3">
      <c r="A494" s="111">
        <v>3864</v>
      </c>
      <c r="B494" s="61" t="s">
        <v>407</v>
      </c>
      <c r="C494" s="62" t="str">
        <f>VLOOKUP(A494,Datos!$A$10:$E$1593,3,FALSE)</f>
        <v xml:space="preserve">DESTORNILLADOR METZ PHILLIPS 6 X 100    </v>
      </c>
      <c r="D494" s="62">
        <f>VLOOKUP(A494,Datos!$A$10:$E$1593,4,FALSE)</f>
        <v>6</v>
      </c>
      <c r="E494" s="63">
        <f>VLOOKUP(A494,Datos!$A$10:$E$1593,5,FALSE)</f>
        <v>4787.93</v>
      </c>
      <c r="F494" s="64">
        <f t="shared" si="78"/>
        <v>4787.93</v>
      </c>
      <c r="G494" s="61"/>
      <c r="H494" s="61"/>
      <c r="I494" s="139">
        <f t="shared" si="79"/>
        <v>0</v>
      </c>
      <c r="J494" s="143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8" customHeight="1" x14ac:dyDescent="0.3">
      <c r="A495" s="107">
        <v>3052</v>
      </c>
      <c r="B495" s="60" t="s">
        <v>407</v>
      </c>
      <c r="C495" s="69" t="str">
        <f>VLOOKUP(A495,Datos!$A$10:$E$1593,3,FALSE)</f>
        <v xml:space="preserve">DESTORNILLADOR METZ PHILIPS  6 X   150  </v>
      </c>
      <c r="D495" s="69">
        <f>VLOOKUP(A495,Datos!$A$10:$E$1593,4,FALSE)</f>
        <v>6</v>
      </c>
      <c r="E495" s="70">
        <f>VLOOKUP(A495,Datos!$A$10:$E$1593,5,FALSE)</f>
        <v>5745.75</v>
      </c>
      <c r="F495" s="68">
        <f t="shared" si="78"/>
        <v>5745.75</v>
      </c>
      <c r="G495" s="60"/>
      <c r="H495" s="60"/>
      <c r="I495" s="94">
        <f t="shared" si="79"/>
        <v>0</v>
      </c>
      <c r="J495" s="143"/>
    </row>
    <row r="496" spans="1:26" ht="18" customHeight="1" x14ac:dyDescent="0.3">
      <c r="A496" s="111">
        <v>3053</v>
      </c>
      <c r="B496" s="61" t="s">
        <v>407</v>
      </c>
      <c r="C496" s="62" t="str">
        <f>VLOOKUP(A496,Datos!$A$10:$E$1593,3,FALSE)</f>
        <v xml:space="preserve">DESTORNILLADOR METZ PHILIPS  8  X  150  </v>
      </c>
      <c r="D496" s="62">
        <f>VLOOKUP(A496,Datos!$A$10:$E$1593,4,FALSE)</f>
        <v>6</v>
      </c>
      <c r="E496" s="63">
        <f>VLOOKUP(A496,Datos!$A$10:$E$1593,5,FALSE)</f>
        <v>8114.31</v>
      </c>
      <c r="F496" s="64">
        <f t="shared" si="78"/>
        <v>8114.31</v>
      </c>
      <c r="G496" s="61"/>
      <c r="H496" s="61"/>
      <c r="I496" s="139">
        <f t="shared" si="79"/>
        <v>0</v>
      </c>
      <c r="J496" s="143"/>
    </row>
    <row r="497" spans="1:26" ht="18" customHeight="1" x14ac:dyDescent="0.3">
      <c r="A497" s="107">
        <v>3054</v>
      </c>
      <c r="B497" s="60" t="s">
        <v>407</v>
      </c>
      <c r="C497" s="69" t="str">
        <f>VLOOKUP(A497,Datos!$A$10:$E$1593,3,FALSE)</f>
        <v xml:space="preserve">DESTORNILLADOR METZ PLANO  3 X  75      </v>
      </c>
      <c r="D497" s="69">
        <f>VLOOKUP(A497,Datos!$A$10:$E$1593,4,FALSE)</f>
        <v>6</v>
      </c>
      <c r="E497" s="70">
        <f>VLOOKUP(A497,Datos!$A$10:$E$1593,5,FALSE)</f>
        <v>1941.16</v>
      </c>
      <c r="F497" s="68">
        <f t="shared" si="78"/>
        <v>1941.16</v>
      </c>
      <c r="G497" s="60"/>
      <c r="H497" s="60"/>
      <c r="I497" s="94">
        <f t="shared" si="79"/>
        <v>0</v>
      </c>
      <c r="J497" s="144"/>
    </row>
    <row r="498" spans="1:26" ht="18" customHeight="1" x14ac:dyDescent="0.3">
      <c r="A498" s="111">
        <v>3056</v>
      </c>
      <c r="B498" s="61" t="s">
        <v>407</v>
      </c>
      <c r="C498" s="62" t="str">
        <f>VLOOKUP(A498,Datos!$A$10:$E$1593,3,FALSE)</f>
        <v xml:space="preserve">DESTORNILLADOR METZ PLANO  4 X  75      </v>
      </c>
      <c r="D498" s="62">
        <f>VLOOKUP(A498,Datos!$A$10:$E$1593,4,FALSE)</f>
        <v>6</v>
      </c>
      <c r="E498" s="63">
        <f>VLOOKUP(A498,Datos!$A$10:$E$1593,5,FALSE)</f>
        <v>2164.3000000000002</v>
      </c>
      <c r="F498" s="64">
        <f t="shared" si="78"/>
        <v>2164.3000000000002</v>
      </c>
      <c r="G498" s="61"/>
      <c r="H498" s="61"/>
      <c r="I498" s="139">
        <f t="shared" si="79"/>
        <v>0</v>
      </c>
      <c r="J498" s="143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8" customHeight="1" x14ac:dyDescent="0.3">
      <c r="A499" s="107">
        <v>3815</v>
      </c>
      <c r="B499" s="60" t="s">
        <v>407</v>
      </c>
      <c r="C499" s="69" t="str">
        <f>VLOOKUP(A499,Datos!$A$10:$E$1593,3,FALSE)</f>
        <v xml:space="preserve">DESTORNILLADOR METZ PLANO  4 X  100     </v>
      </c>
      <c r="D499" s="69">
        <f>VLOOKUP(A499,Datos!$A$10:$E$1593,4,FALSE)</f>
        <v>6</v>
      </c>
      <c r="E499" s="70">
        <f>VLOOKUP(A499,Datos!$A$10:$E$1593,5,FALSE)</f>
        <v>2248.7800000000002</v>
      </c>
      <c r="F499" s="68">
        <f t="shared" si="78"/>
        <v>2248.7800000000002</v>
      </c>
      <c r="G499" s="60"/>
      <c r="H499" s="60"/>
      <c r="I499" s="94">
        <f t="shared" si="79"/>
        <v>0</v>
      </c>
      <c r="J499" s="143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8" customHeight="1" x14ac:dyDescent="0.3">
      <c r="A500" s="111">
        <v>3055</v>
      </c>
      <c r="B500" s="61" t="s">
        <v>407</v>
      </c>
      <c r="C500" s="62" t="str">
        <f>VLOOKUP(A500,Datos!$A$10:$E$1593,3,FALSE)</f>
        <v xml:space="preserve">DESTORNILLADOR METZ PLANO  4 X  125     </v>
      </c>
      <c r="D500" s="62">
        <f>VLOOKUP(A500,Datos!$A$10:$E$1593,4,FALSE)</f>
        <v>6</v>
      </c>
      <c r="E500" s="63">
        <f>VLOOKUP(A500,Datos!$A$10:$E$1593,5,FALSE)</f>
        <v>2446.9699999999998</v>
      </c>
      <c r="F500" s="64">
        <f t="shared" si="78"/>
        <v>2446.9699999999998</v>
      </c>
      <c r="G500" s="61"/>
      <c r="H500" s="61"/>
      <c r="I500" s="139">
        <f t="shared" si="79"/>
        <v>0</v>
      </c>
      <c r="J500" s="143"/>
    </row>
    <row r="501" spans="1:26" ht="18" customHeight="1" x14ac:dyDescent="0.3">
      <c r="A501" s="107">
        <v>3868</v>
      </c>
      <c r="B501" s="60" t="s">
        <v>407</v>
      </c>
      <c r="C501" s="69" t="str">
        <f>VLOOKUP(A501,Datos!$A$10:$E$1593,3,FALSE)</f>
        <v xml:space="preserve">DESTORNILLADOR METZ PLANO 5 X 75        </v>
      </c>
      <c r="D501" s="69">
        <f>VLOOKUP(A501,Datos!$A$10:$E$1593,4,FALSE)</f>
        <v>6</v>
      </c>
      <c r="E501" s="70">
        <f>VLOOKUP(A501,Datos!$A$10:$E$1593,5,FALSE)</f>
        <v>2573.87</v>
      </c>
      <c r="F501" s="68">
        <f t="shared" si="78"/>
        <v>2573.87</v>
      </c>
      <c r="G501" s="60"/>
      <c r="H501" s="60"/>
      <c r="I501" s="94">
        <f t="shared" si="79"/>
        <v>0</v>
      </c>
      <c r="J501" s="143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8" customHeight="1" x14ac:dyDescent="0.3">
      <c r="A502" s="111">
        <v>3058</v>
      </c>
      <c r="B502" s="61" t="s">
        <v>407</v>
      </c>
      <c r="C502" s="62" t="str">
        <f>VLOOKUP(A502,Datos!$A$10:$E$1593,3,FALSE)</f>
        <v xml:space="preserve">DESTORNILLADOR METZ PLANO  5 X 100      </v>
      </c>
      <c r="D502" s="62">
        <f>VLOOKUP(A502,Datos!$A$10:$E$1593,4,FALSE)</f>
        <v>6</v>
      </c>
      <c r="E502" s="63">
        <f>VLOOKUP(A502,Datos!$A$10:$E$1593,5,FALSE)</f>
        <v>3209.13</v>
      </c>
      <c r="F502" s="64">
        <f t="shared" si="78"/>
        <v>3209.13</v>
      </c>
      <c r="G502" s="61"/>
      <c r="H502" s="61"/>
      <c r="I502" s="139">
        <f t="shared" si="79"/>
        <v>0</v>
      </c>
      <c r="J502" s="143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8" customHeight="1" x14ac:dyDescent="0.3">
      <c r="A503" s="107">
        <v>3057</v>
      </c>
      <c r="B503" s="60" t="s">
        <v>407</v>
      </c>
      <c r="C503" s="69" t="str">
        <f>VLOOKUP(A503,Datos!$A$10:$E$1593,3,FALSE)</f>
        <v xml:space="preserve">DESTORNILLADOR METZ PLANO  5 X  125     </v>
      </c>
      <c r="D503" s="69">
        <f>VLOOKUP(A503,Datos!$A$10:$E$1593,4,FALSE)</f>
        <v>6</v>
      </c>
      <c r="E503" s="70">
        <f>VLOOKUP(A503,Datos!$A$10:$E$1593,5,FALSE)</f>
        <v>3397.28</v>
      </c>
      <c r="F503" s="68">
        <f t="shared" si="78"/>
        <v>3397.28</v>
      </c>
      <c r="G503" s="60"/>
      <c r="H503" s="60"/>
      <c r="I503" s="94">
        <f t="shared" si="79"/>
        <v>0</v>
      </c>
      <c r="J503" s="143"/>
    </row>
    <row r="504" spans="1:26" ht="18" customHeight="1" x14ac:dyDescent="0.3">
      <c r="A504" s="111">
        <v>3059</v>
      </c>
      <c r="B504" s="61" t="s">
        <v>407</v>
      </c>
      <c r="C504" s="62" t="str">
        <f>VLOOKUP(A504,Datos!$A$10:$E$1593,3,FALSE)</f>
        <v xml:space="preserve">DESTORNILLADOR METZ PLANO  5 X 150      </v>
      </c>
      <c r="D504" s="62">
        <f>VLOOKUP(A504,Datos!$A$10:$E$1593,4,FALSE)</f>
        <v>6</v>
      </c>
      <c r="E504" s="63">
        <f>VLOOKUP(A504,Datos!$A$10:$E$1593,5,FALSE)</f>
        <v>3628.97</v>
      </c>
      <c r="F504" s="64">
        <f t="shared" si="78"/>
        <v>3628.97</v>
      </c>
      <c r="G504" s="61"/>
      <c r="H504" s="61"/>
      <c r="I504" s="139">
        <f t="shared" si="79"/>
        <v>0</v>
      </c>
      <c r="J504" s="143"/>
    </row>
    <row r="505" spans="1:26" ht="18" customHeight="1" x14ac:dyDescent="0.3">
      <c r="A505" s="107">
        <v>3867</v>
      </c>
      <c r="B505" s="60" t="s">
        <v>407</v>
      </c>
      <c r="C505" s="69" t="str">
        <f>VLOOKUP(A505,Datos!$A$10:$E$1593,3,FALSE)</f>
        <v xml:space="preserve">DESTORNILLADOR METZ PLANO 6 X 100       </v>
      </c>
      <c r="D505" s="69">
        <f>VLOOKUP(A505,Datos!$A$10:$E$1593,4,FALSE)</f>
        <v>6</v>
      </c>
      <c r="E505" s="70">
        <f>VLOOKUP(A505,Datos!$A$10:$E$1593,5,FALSE)</f>
        <v>3589.77</v>
      </c>
      <c r="F505" s="68">
        <f t="shared" si="78"/>
        <v>3589.77</v>
      </c>
      <c r="G505" s="60"/>
      <c r="H505" s="60"/>
      <c r="I505" s="94">
        <f t="shared" si="79"/>
        <v>0</v>
      </c>
      <c r="J505" s="143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8" customHeight="1" x14ac:dyDescent="0.3">
      <c r="A506" s="111">
        <v>3060</v>
      </c>
      <c r="B506" s="61" t="s">
        <v>407</v>
      </c>
      <c r="C506" s="62" t="str">
        <f>VLOOKUP(A506,Datos!$A$10:$E$1593,3,FALSE)</f>
        <v xml:space="preserve">DESTORNILLADOR METZ PLANO  6 X 125      </v>
      </c>
      <c r="D506" s="62">
        <f>VLOOKUP(A506,Datos!$A$10:$E$1593,4,FALSE)</f>
        <v>6</v>
      </c>
      <c r="E506" s="63">
        <f>VLOOKUP(A506,Datos!$A$10:$E$1593,5,FALSE)</f>
        <v>5148.3</v>
      </c>
      <c r="F506" s="64">
        <f t="shared" si="78"/>
        <v>5148.3</v>
      </c>
      <c r="G506" s="61"/>
      <c r="H506" s="61"/>
      <c r="I506" s="139">
        <f t="shared" si="79"/>
        <v>0</v>
      </c>
      <c r="J506" s="143"/>
    </row>
    <row r="507" spans="1:26" ht="18" customHeight="1" x14ac:dyDescent="0.3">
      <c r="A507" s="107">
        <v>3854</v>
      </c>
      <c r="B507" s="60" t="s">
        <v>407</v>
      </c>
      <c r="C507" s="69" t="str">
        <f>VLOOKUP(A507,Datos!$A$10:$E$1593,3,FALSE)</f>
        <v xml:space="preserve">DESTORNILLADOR METZ PLANO  6X150        </v>
      </c>
      <c r="D507" s="69">
        <f>VLOOKUP(A507,Datos!$A$10:$E$1593,4,FALSE)</f>
        <v>6</v>
      </c>
      <c r="E507" s="70">
        <f>VLOOKUP(A507,Datos!$A$10:$E$1593,5,FALSE)</f>
        <v>5510.68</v>
      </c>
      <c r="F507" s="68">
        <f t="shared" si="78"/>
        <v>5510.68</v>
      </c>
      <c r="G507" s="60"/>
      <c r="H507" s="60"/>
      <c r="I507" s="94">
        <f t="shared" si="79"/>
        <v>0</v>
      </c>
      <c r="J507" s="143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8" customHeight="1" x14ac:dyDescent="0.3">
      <c r="A508" s="111">
        <v>3061</v>
      </c>
      <c r="B508" s="61" t="s">
        <v>407</v>
      </c>
      <c r="C508" s="62" t="str">
        <f>VLOOKUP(A508,Datos!$A$10:$E$1593,3,FALSE)</f>
        <v xml:space="preserve">DESTORNILLADOR METZ PLANO  8 X 150      </v>
      </c>
      <c r="D508" s="62">
        <f>VLOOKUP(A508,Datos!$A$10:$E$1593,4,FALSE)</f>
        <v>6</v>
      </c>
      <c r="E508" s="63">
        <f>VLOOKUP(A508,Datos!$A$10:$E$1593,5,FALSE)</f>
        <v>8363.59</v>
      </c>
      <c r="F508" s="64">
        <f t="shared" si="78"/>
        <v>8363.59</v>
      </c>
      <c r="G508" s="61"/>
      <c r="H508" s="61"/>
      <c r="I508" s="139">
        <f t="shared" si="79"/>
        <v>0</v>
      </c>
      <c r="J508" s="142"/>
    </row>
    <row r="509" spans="1:26" ht="18" customHeight="1" x14ac:dyDescent="0.3">
      <c r="A509" s="107">
        <v>3787</v>
      </c>
      <c r="B509" s="60" t="s">
        <v>407</v>
      </c>
      <c r="C509" s="69" t="str">
        <f>VLOOKUP(A509,Datos!$A$10:$E$1593,3,FALSE)</f>
        <v xml:space="preserve">PUNTA METZ ACERO PHILIPS 2*25  (10u)    </v>
      </c>
      <c r="D509" s="69">
        <f>VLOOKUP(A509,Datos!$A$10:$E$1593,4,FALSE)</f>
        <v>10</v>
      </c>
      <c r="E509" s="70">
        <f>VLOOKUP(A509,Datos!$A$10:$E$1593,5,FALSE)</f>
        <v>5858.92</v>
      </c>
      <c r="F509" s="68">
        <f t="shared" si="78"/>
        <v>5858.92</v>
      </c>
      <c r="G509" s="60"/>
      <c r="H509" s="60"/>
      <c r="I509" s="94">
        <f t="shared" si="79"/>
        <v>0</v>
      </c>
      <c r="J509" s="143"/>
    </row>
    <row r="510" spans="1:26" ht="18" customHeight="1" x14ac:dyDescent="0.3">
      <c r="A510" s="111">
        <v>3788</v>
      </c>
      <c r="B510" s="61" t="s">
        <v>407</v>
      </c>
      <c r="C510" s="62" t="str">
        <f>VLOOKUP(A510,Datos!$A$10:$E$1593,3,FALSE)</f>
        <v xml:space="preserve">PUNTA METZ ACERO PHILIPS 2*50  (5u)     </v>
      </c>
      <c r="D510" s="62">
        <f>VLOOKUP(A510,Datos!$A$10:$E$1593,4,FALSE)</f>
        <v>5</v>
      </c>
      <c r="E510" s="63">
        <f>VLOOKUP(A510,Datos!$A$10:$E$1593,5,FALSE)</f>
        <v>4122.3599999999997</v>
      </c>
      <c r="F510" s="64">
        <f t="shared" si="78"/>
        <v>4122.3599999999997</v>
      </c>
      <c r="G510" s="61"/>
      <c r="H510" s="61"/>
      <c r="I510" s="139">
        <f t="shared" si="79"/>
        <v>0</v>
      </c>
      <c r="J510" s="143"/>
    </row>
    <row r="511" spans="1:26" ht="33" customHeight="1" x14ac:dyDescent="0.3">
      <c r="A511" s="107">
        <v>3855</v>
      </c>
      <c r="B511" s="60" t="s">
        <v>407</v>
      </c>
      <c r="C511" s="69" t="str">
        <f>VLOOKUP(A511,Datos!$A$10:$E$1593,3,FALSE)</f>
        <v xml:space="preserve">PUNTA METZ ACERO PHILIPS 2*75  (5u)     </v>
      </c>
      <c r="D511" s="69">
        <f>VLOOKUP(A511,Datos!$A$10:$E$1593,4,FALSE)</f>
        <v>5</v>
      </c>
      <c r="E511" s="70">
        <f>VLOOKUP(A511,Datos!$A$10:$E$1593,5,FALSE)</f>
        <v>12359.89</v>
      </c>
      <c r="F511" s="68">
        <f t="shared" si="78"/>
        <v>12359.89</v>
      </c>
      <c r="G511" s="60"/>
      <c r="H511" s="60"/>
      <c r="I511" s="94">
        <f t="shared" si="79"/>
        <v>0</v>
      </c>
      <c r="J511" s="143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8" customHeight="1" x14ac:dyDescent="0.3">
      <c r="A512" s="111">
        <v>7000</v>
      </c>
      <c r="B512" s="61" t="s">
        <v>518</v>
      </c>
      <c r="C512" s="62" t="str">
        <f>VLOOKUP(A512,Datos!$A$10:$E$1593,3,FALSE)</f>
        <v xml:space="preserve">DESTORNILLADOR PLANO 3 X 75             </v>
      </c>
      <c r="D512" s="62">
        <f>VLOOKUP(A512,Datos!$A$10:$E$1593,4,FALSE)</f>
        <v>12</v>
      </c>
      <c r="E512" s="63">
        <f>VLOOKUP(A512,Datos!$A$10:$E$1593,5,FALSE)</f>
        <v>1735.65</v>
      </c>
      <c r="F512" s="64">
        <f t="shared" si="78"/>
        <v>1735.65</v>
      </c>
      <c r="G512" s="61"/>
      <c r="H512" s="61"/>
      <c r="I512" s="139">
        <f t="shared" si="79"/>
        <v>0</v>
      </c>
      <c r="J512" s="144"/>
    </row>
    <row r="513" spans="1:26" ht="30.6" customHeight="1" x14ac:dyDescent="0.3">
      <c r="A513" s="107">
        <v>7001</v>
      </c>
      <c r="B513" s="60" t="s">
        <v>518</v>
      </c>
      <c r="C513" s="69" t="str">
        <f>VLOOKUP(A513,Datos!$A$10:$E$1593,3,FALSE)</f>
        <v xml:space="preserve">DESTORNILLADOR PLANO 5 X 100            </v>
      </c>
      <c r="D513" s="69">
        <f>VLOOKUP(A513,Datos!$A$10:$E$1593,4,FALSE)</f>
        <v>12</v>
      </c>
      <c r="E513" s="70">
        <f>VLOOKUP(A513,Datos!$A$10:$E$1593,5,FALSE)</f>
        <v>2424.4</v>
      </c>
      <c r="F513" s="68">
        <f t="shared" si="78"/>
        <v>2424.4</v>
      </c>
      <c r="G513" s="60"/>
      <c r="H513" s="60"/>
      <c r="I513" s="94">
        <f t="shared" si="79"/>
        <v>0</v>
      </c>
      <c r="J513" s="142"/>
    </row>
    <row r="514" spans="1:26" ht="18" customHeight="1" x14ac:dyDescent="0.3">
      <c r="A514" s="111">
        <v>7002</v>
      </c>
      <c r="B514" s="61" t="s">
        <v>518</v>
      </c>
      <c r="C514" s="62" t="str">
        <f>VLOOKUP(A514,Datos!$A$10:$E$1593,3,FALSE)</f>
        <v xml:space="preserve">DESTORNILLADOR PHILLIPS PH1 X 100       </v>
      </c>
      <c r="D514" s="62">
        <f>VLOOKUP(A514,Datos!$A$10:$E$1593,4,FALSE)</f>
        <v>12</v>
      </c>
      <c r="E514" s="63">
        <f>VLOOKUP(A514,Datos!$A$10:$E$1593,5,FALSE)</f>
        <v>2424.4</v>
      </c>
      <c r="F514" s="64">
        <f t="shared" si="78"/>
        <v>2424.4</v>
      </c>
      <c r="G514" s="61"/>
      <c r="H514" s="61"/>
      <c r="I514" s="139">
        <f t="shared" si="79"/>
        <v>0</v>
      </c>
      <c r="J514" s="143"/>
    </row>
    <row r="515" spans="1:26" ht="36" customHeight="1" thickBot="1" x14ac:dyDescent="0.35">
      <c r="A515" s="108">
        <v>7003</v>
      </c>
      <c r="B515" s="72" t="s">
        <v>518</v>
      </c>
      <c r="C515" s="73" t="str">
        <f>VLOOKUP(A515,Datos!$A$10:$E$1593,3,FALSE)</f>
        <v xml:space="preserve">DESTORNILLADOR PHILLIPS PH2 X 150       </v>
      </c>
      <c r="D515" s="73">
        <f>VLOOKUP(A515,Datos!$A$10:$E$1593,4,FALSE)</f>
        <v>12</v>
      </c>
      <c r="E515" s="74">
        <f>VLOOKUP(A515,Datos!$A$10:$E$1593,5,FALSE)</f>
        <v>3195.8</v>
      </c>
      <c r="F515" s="75">
        <f t="shared" si="78"/>
        <v>3195.8</v>
      </c>
      <c r="G515" s="72"/>
      <c r="H515" s="72"/>
      <c r="I515" s="100">
        <f t="shared" si="79"/>
        <v>0</v>
      </c>
      <c r="J515" s="143"/>
    </row>
    <row r="516" spans="1:26" ht="19.95" customHeight="1" thickBot="1" x14ac:dyDescent="0.35">
      <c r="A516" s="200" t="s">
        <v>521</v>
      </c>
      <c r="B516" s="201"/>
      <c r="C516" s="201"/>
      <c r="D516" s="201"/>
      <c r="E516" s="201"/>
      <c r="F516" s="201"/>
      <c r="G516" s="201"/>
      <c r="H516" s="201"/>
      <c r="I516" s="201"/>
      <c r="J516" s="144"/>
    </row>
    <row r="517" spans="1:26" ht="48" customHeight="1" x14ac:dyDescent="0.3">
      <c r="A517" s="114">
        <v>14080</v>
      </c>
      <c r="B517" s="77">
        <v>10116</v>
      </c>
      <c r="C517" s="78" t="str">
        <f>VLOOKUP(A517,Datos!$A$10:$E$1593,3,FALSE)</f>
        <v xml:space="preserve">ENGRAMPADORA 10mm X4 A 14mm GRADUABLE   </v>
      </c>
      <c r="D517" s="78">
        <f>VLOOKUP(A517,Datos!$A$10:$E$1593,4,FALSE)</f>
        <v>0</v>
      </c>
      <c r="E517" s="79">
        <f>VLOOKUP(A517,Datos!$A$10:$E$1593,5,FALSE)</f>
        <v>13494.29</v>
      </c>
      <c r="F517" s="125">
        <f>E517-(E517*DESC)</f>
        <v>13494.29</v>
      </c>
      <c r="G517" s="77"/>
      <c r="H517" s="77"/>
      <c r="I517" s="155">
        <f t="shared" ref="I517:I518" si="80">(F517-F517*H517/100)*G517</f>
        <v>0</v>
      </c>
      <c r="J517" s="142"/>
    </row>
    <row r="518" spans="1:26" ht="48" customHeight="1" thickBot="1" x14ac:dyDescent="0.35">
      <c r="A518" s="108">
        <v>14082</v>
      </c>
      <c r="B518" s="72">
        <v>9949</v>
      </c>
      <c r="C518" s="73" t="str">
        <f>VLOOKUP(A518,Datos!$A$10:$E$1593,3,FALSE)</f>
        <v xml:space="preserve">GRAMPA P/ENGRAMP 1000U 10mm X 6mm       </v>
      </c>
      <c r="D518" s="73">
        <f>VLOOKUP(A518,Datos!$A$10:$E$1593,4,FALSE)</f>
        <v>0</v>
      </c>
      <c r="E518" s="74">
        <f>VLOOKUP(A518,Datos!$A$10:$E$1593,5,FALSE)</f>
        <v>1049.9100000000001</v>
      </c>
      <c r="F518" s="75">
        <f>E518-(E518*DESC)</f>
        <v>1049.9100000000001</v>
      </c>
      <c r="G518" s="72"/>
      <c r="H518" s="72"/>
      <c r="I518" s="100">
        <f t="shared" si="80"/>
        <v>0</v>
      </c>
      <c r="J518" s="143"/>
    </row>
    <row r="519" spans="1:26" ht="19.95" customHeight="1" thickBot="1" x14ac:dyDescent="0.35">
      <c r="A519" s="200" t="s">
        <v>524</v>
      </c>
      <c r="B519" s="201"/>
      <c r="C519" s="201"/>
      <c r="D519" s="201"/>
      <c r="E519" s="201"/>
      <c r="F519" s="201"/>
      <c r="G519" s="201"/>
      <c r="H519" s="201"/>
      <c r="I519" s="201"/>
      <c r="J519" s="211"/>
    </row>
    <row r="520" spans="1:26" ht="18" customHeight="1" x14ac:dyDescent="0.3">
      <c r="A520" s="114">
        <v>3869</v>
      </c>
      <c r="B520" s="77" t="s">
        <v>525</v>
      </c>
      <c r="C520" s="78" t="str">
        <f>VLOOKUP(A520,Datos!$A$10:$E$1593,3,FALSE)</f>
        <v xml:space="preserve">LIMA TRIANGULAR SLIM TAPE 10 cm         </v>
      </c>
      <c r="D520" s="78">
        <f>VLOOKUP(A520,Datos!$A$10:$E$1593,4,FALSE)</f>
        <v>0</v>
      </c>
      <c r="E520" s="79">
        <f>VLOOKUP(A520,Datos!$A$10:$E$1593,5,FALSE)</f>
        <v>2868.26</v>
      </c>
      <c r="F520" s="125">
        <f>E520-(E520*DESC)</f>
        <v>2868.26</v>
      </c>
      <c r="G520" s="77"/>
      <c r="H520" s="77"/>
      <c r="I520" s="155">
        <f t="shared" ref="I520:I522" si="81">(F520-F520*H520/100)*G520</f>
        <v>0</v>
      </c>
      <c r="J520" s="210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8" customHeight="1" x14ac:dyDescent="0.3">
      <c r="A521" s="107">
        <v>3870</v>
      </c>
      <c r="B521" s="60" t="s">
        <v>525</v>
      </c>
      <c r="C521" s="69" t="str">
        <f>VLOOKUP(A521,Datos!$A$10:$E$1593,3,FALSE)</f>
        <v xml:space="preserve">LIMA TRIANGULAR SLIM TAPE 12,5 cm       </v>
      </c>
      <c r="D521" s="69">
        <f>VLOOKUP(A521,Datos!$A$10:$E$1593,4,FALSE)</f>
        <v>0</v>
      </c>
      <c r="E521" s="70">
        <f>VLOOKUP(A521,Datos!$A$10:$E$1593,5,FALSE)</f>
        <v>3280.96</v>
      </c>
      <c r="F521" s="68">
        <f>E521-(E521*DESC)</f>
        <v>3280.96</v>
      </c>
      <c r="G521" s="60"/>
      <c r="H521" s="60"/>
      <c r="I521" s="94">
        <f t="shared" si="81"/>
        <v>0</v>
      </c>
      <c r="J521" s="210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8" customHeight="1" thickBot="1" x14ac:dyDescent="0.35">
      <c r="A522" s="112">
        <v>3871</v>
      </c>
      <c r="B522" s="88" t="s">
        <v>525</v>
      </c>
      <c r="C522" s="89" t="str">
        <f>VLOOKUP(A522,Datos!$A$10:$E$1593,3,FALSE)</f>
        <v xml:space="preserve">LIMA TRIANGULAR SLIM TAPE 15 cm         </v>
      </c>
      <c r="D522" s="89">
        <f>VLOOKUP(A522,Datos!$A$10:$E$1593,4,FALSE)</f>
        <v>0</v>
      </c>
      <c r="E522" s="90">
        <f>VLOOKUP(A522,Datos!$A$10:$E$1593,5,FALSE)</f>
        <v>3776.2</v>
      </c>
      <c r="F522" s="91">
        <f>E522-(E522*DESC)</f>
        <v>3776.2</v>
      </c>
      <c r="G522" s="88"/>
      <c r="H522" s="88"/>
      <c r="I522" s="149">
        <f t="shared" si="81"/>
        <v>0</v>
      </c>
      <c r="J522" s="237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9.95" customHeight="1" thickBot="1" x14ac:dyDescent="0.35">
      <c r="A523" s="200" t="s">
        <v>526</v>
      </c>
      <c r="B523" s="201"/>
      <c r="C523" s="201"/>
      <c r="D523" s="201"/>
      <c r="E523" s="201"/>
      <c r="F523" s="201"/>
      <c r="G523" s="201"/>
      <c r="H523" s="201"/>
      <c r="I523" s="201"/>
      <c r="J523" s="209"/>
    </row>
    <row r="524" spans="1:26" ht="18" customHeight="1" x14ac:dyDescent="0.3">
      <c r="A524" s="110">
        <v>3282</v>
      </c>
      <c r="B524" s="76" t="s">
        <v>407</v>
      </c>
      <c r="C524" s="85" t="str">
        <f>VLOOKUP(A524,Datos!$A$10:$E$1593,3,FALSE)</f>
        <v xml:space="preserve">LLAVE p/Caño t/Sueca 1 Pulgada METZ     </v>
      </c>
      <c r="D524" s="85">
        <f>VLOOKUP(A524,Datos!$A$10:$E$1593,4,FALSE)</f>
        <v>0</v>
      </c>
      <c r="E524" s="86">
        <f>VLOOKUP(A524,Datos!$A$10:$E$1593,5,FALSE)</f>
        <v>29143.17</v>
      </c>
      <c r="F524" s="87">
        <f>E524-(E524*DESC)</f>
        <v>29143.17</v>
      </c>
      <c r="G524" s="76"/>
      <c r="H524" s="76"/>
      <c r="I524" s="101">
        <f t="shared" ref="I524:I527" si="82">(F524-F524*H524/100)*G524</f>
        <v>0</v>
      </c>
      <c r="J524" s="210"/>
    </row>
    <row r="525" spans="1:26" ht="18" customHeight="1" x14ac:dyDescent="0.3">
      <c r="A525" s="111">
        <v>3283</v>
      </c>
      <c r="B525" s="61" t="s">
        <v>407</v>
      </c>
      <c r="C525" s="62" t="str">
        <f>VLOOKUP(A525,Datos!$A$10:$E$1593,3,FALSE)</f>
        <v xml:space="preserve">LLAVE p/Caño t/Sueca 1.1/2 Pulgada METZ </v>
      </c>
      <c r="D525" s="62">
        <f>VLOOKUP(A525,Datos!$A$10:$E$1593,4,FALSE)</f>
        <v>0</v>
      </c>
      <c r="E525" s="63">
        <f>VLOOKUP(A525,Datos!$A$10:$E$1593,5,FALSE)</f>
        <v>39499.040000000001</v>
      </c>
      <c r="F525" s="64">
        <f>E525-(E525*DESC)</f>
        <v>39499.040000000001</v>
      </c>
      <c r="G525" s="61"/>
      <c r="H525" s="61"/>
      <c r="I525" s="139">
        <f t="shared" si="82"/>
        <v>0</v>
      </c>
      <c r="J525" s="210"/>
    </row>
    <row r="526" spans="1:26" ht="18" customHeight="1" x14ac:dyDescent="0.3">
      <c r="A526" s="107">
        <v>3284</v>
      </c>
      <c r="B526" s="60" t="s">
        <v>407</v>
      </c>
      <c r="C526" s="69" t="str">
        <f>VLOOKUP(A526,Datos!$A$10:$E$1593,3,FALSE)</f>
        <v xml:space="preserve">LLAVE p/Caño t/Sueca 2 Pulgada METZ     </v>
      </c>
      <c r="D526" s="69">
        <f>VLOOKUP(A526,Datos!$A$10:$E$1593,4,FALSE)</f>
        <v>0</v>
      </c>
      <c r="E526" s="70">
        <f>VLOOKUP(A526,Datos!$A$10:$E$1593,5,FALSE)</f>
        <v>67432.539999999994</v>
      </c>
      <c r="F526" s="68">
        <f>E526-(E526*DESC)</f>
        <v>67432.539999999994</v>
      </c>
      <c r="G526" s="60"/>
      <c r="H526" s="60"/>
      <c r="I526" s="94">
        <f t="shared" si="82"/>
        <v>0</v>
      </c>
      <c r="J526" s="210"/>
    </row>
    <row r="527" spans="1:26" ht="18" customHeight="1" thickBot="1" x14ac:dyDescent="0.35">
      <c r="A527" s="112">
        <v>3285</v>
      </c>
      <c r="B527" s="88" t="s">
        <v>407</v>
      </c>
      <c r="C527" s="89" t="str">
        <f>VLOOKUP(A527,Datos!$A$10:$E$1593,3,FALSE)</f>
        <v xml:space="preserve">LLAVE p/Caño t/Sueca 3 Pulgada METZ     </v>
      </c>
      <c r="D527" s="89">
        <f>VLOOKUP(A527,Datos!$A$10:$E$1593,4,FALSE)</f>
        <v>0</v>
      </c>
      <c r="E527" s="90">
        <f>VLOOKUP(A527,Datos!$A$10:$E$1593,5,FALSE)</f>
        <v>96114.09</v>
      </c>
      <c r="F527" s="91">
        <f>E527-(E527*DESC)</f>
        <v>96114.09</v>
      </c>
      <c r="G527" s="88"/>
      <c r="H527" s="88"/>
      <c r="I527" s="149">
        <f t="shared" si="82"/>
        <v>0</v>
      </c>
      <c r="J527" s="210"/>
    </row>
    <row r="528" spans="1:26" ht="19.95" customHeight="1" thickBot="1" x14ac:dyDescent="0.35">
      <c r="A528" s="200" t="s">
        <v>531</v>
      </c>
      <c r="B528" s="201"/>
      <c r="C528" s="201"/>
      <c r="D528" s="201"/>
      <c r="E528" s="201"/>
      <c r="F528" s="201"/>
      <c r="G528" s="201"/>
      <c r="H528" s="201"/>
      <c r="I528" s="201"/>
      <c r="J528" s="144"/>
    </row>
    <row r="529" spans="1:10" ht="68.400000000000006" customHeight="1" x14ac:dyDescent="0.3">
      <c r="A529" s="110">
        <v>18054</v>
      </c>
      <c r="B529" s="76" t="s">
        <v>532</v>
      </c>
      <c r="C529" s="85" t="str">
        <f>VLOOKUP(A529,Datos!$A$10:$E$1593,3,FALSE)</f>
        <v xml:space="preserve">LLAVE AJUSTABLE 8" FOSFATIZADA          </v>
      </c>
      <c r="D529" s="85">
        <f>VLOOKUP(A529,Datos!$A$10:$E$1593,4,FALSE)</f>
        <v>6</v>
      </c>
      <c r="E529" s="86">
        <f>VLOOKUP(A529,Datos!$A$10:$E$1593,5,FALSE)</f>
        <v>10582.78</v>
      </c>
      <c r="F529" s="87">
        <f t="shared" ref="F529:F534" si="83">E529-(E529*DESC)</f>
        <v>10582.78</v>
      </c>
      <c r="G529" s="76"/>
      <c r="H529" s="76"/>
      <c r="I529" s="101">
        <f t="shared" ref="I529:I534" si="84">(F529-F529*H529/100)*G529</f>
        <v>0</v>
      </c>
      <c r="J529" s="142"/>
    </row>
    <row r="530" spans="1:10" ht="18" customHeight="1" x14ac:dyDescent="0.3">
      <c r="A530" s="111">
        <v>3070</v>
      </c>
      <c r="B530" s="61" t="s">
        <v>407</v>
      </c>
      <c r="C530" s="62" t="str">
        <f>VLOOKUP(A530,Datos!$A$10:$E$1593,3,FALSE)</f>
        <v xml:space="preserve">LLAVE AJUSTABLE   6 metz INDUSTRIAL     </v>
      </c>
      <c r="D530" s="62">
        <f>VLOOKUP(A530,Datos!$A$10:$E$1593,4,FALSE)</f>
        <v>6</v>
      </c>
      <c r="E530" s="63">
        <f>VLOOKUP(A530,Datos!$A$10:$E$1593,5,FALSE)</f>
        <v>11522.33</v>
      </c>
      <c r="F530" s="64">
        <f t="shared" si="83"/>
        <v>11522.33</v>
      </c>
      <c r="G530" s="61"/>
      <c r="H530" s="61"/>
      <c r="I530" s="139">
        <f t="shared" si="84"/>
        <v>0</v>
      </c>
      <c r="J530" s="143"/>
    </row>
    <row r="531" spans="1:10" ht="18" customHeight="1" x14ac:dyDescent="0.3">
      <c r="A531" s="107">
        <v>3071</v>
      </c>
      <c r="B531" s="60" t="s">
        <v>407</v>
      </c>
      <c r="C531" s="69" t="str">
        <f>VLOOKUP(A531,Datos!$A$10:$E$1593,3,FALSE)</f>
        <v xml:space="preserve">LLAVE AJUSTABLE   8 metz INDUSTRIAL     </v>
      </c>
      <c r="D531" s="69">
        <f>VLOOKUP(A531,Datos!$A$10:$E$1593,4,FALSE)</f>
        <v>6</v>
      </c>
      <c r="E531" s="70">
        <f>VLOOKUP(A531,Datos!$A$10:$E$1593,5,FALSE)</f>
        <v>15162.17</v>
      </c>
      <c r="F531" s="68">
        <f t="shared" si="83"/>
        <v>15162.17</v>
      </c>
      <c r="G531" s="60"/>
      <c r="H531" s="60"/>
      <c r="I531" s="94">
        <f t="shared" si="84"/>
        <v>0</v>
      </c>
      <c r="J531" s="143"/>
    </row>
    <row r="532" spans="1:10" ht="18" customHeight="1" x14ac:dyDescent="0.3">
      <c r="A532" s="111">
        <v>3072</v>
      </c>
      <c r="B532" s="61" t="s">
        <v>407</v>
      </c>
      <c r="C532" s="62" t="str">
        <f>VLOOKUP(A532,Datos!$A$10:$E$1593,3,FALSE)</f>
        <v xml:space="preserve">LLAVE AJUSTABLE 10 metz INDUSTRIAL      </v>
      </c>
      <c r="D532" s="62">
        <f>VLOOKUP(A532,Datos!$A$10:$E$1593,4,FALSE)</f>
        <v>6</v>
      </c>
      <c r="E532" s="63">
        <f>VLOOKUP(A532,Datos!$A$10:$E$1593,5,FALSE)</f>
        <v>21041.41</v>
      </c>
      <c r="F532" s="64">
        <f t="shared" si="83"/>
        <v>21041.41</v>
      </c>
      <c r="G532" s="61"/>
      <c r="H532" s="61"/>
      <c r="I532" s="139">
        <f t="shared" si="84"/>
        <v>0</v>
      </c>
      <c r="J532" s="143"/>
    </row>
    <row r="533" spans="1:10" ht="54" customHeight="1" x14ac:dyDescent="0.3">
      <c r="A533" s="107">
        <v>3073</v>
      </c>
      <c r="B533" s="60" t="s">
        <v>407</v>
      </c>
      <c r="C533" s="69" t="str">
        <f>VLOOKUP(A533,Datos!$A$10:$E$1593,3,FALSE)</f>
        <v xml:space="preserve">LLAVE AJUSTABLE 12  metz INDUSTRIAL     </v>
      </c>
      <c r="D533" s="69">
        <f>VLOOKUP(A533,Datos!$A$10:$E$1593,4,FALSE)</f>
        <v>6</v>
      </c>
      <c r="E533" s="70">
        <f>VLOOKUP(A533,Datos!$A$10:$E$1593,5,FALSE)</f>
        <v>29922.46</v>
      </c>
      <c r="F533" s="68">
        <f t="shared" si="83"/>
        <v>29922.46</v>
      </c>
      <c r="G533" s="60"/>
      <c r="H533" s="60"/>
      <c r="I533" s="94">
        <f t="shared" si="84"/>
        <v>0</v>
      </c>
      <c r="J533" s="143"/>
    </row>
    <row r="534" spans="1:10" ht="75" customHeight="1" thickBot="1" x14ac:dyDescent="0.35">
      <c r="A534" s="112">
        <v>7006</v>
      </c>
      <c r="B534" s="88" t="s">
        <v>518</v>
      </c>
      <c r="C534" s="89" t="str">
        <f>VLOOKUP(A534,Datos!$A$10:$E$1593,3,FALSE)</f>
        <v xml:space="preserve">LLAVE AJUSTABLE 10"                     </v>
      </c>
      <c r="D534" s="89">
        <f>VLOOKUP(A534,Datos!$A$10:$E$1593,4,FALSE)</f>
        <v>0</v>
      </c>
      <c r="E534" s="90">
        <f>VLOOKUP(A534,Datos!$A$10:$E$1593,5,FALSE)</f>
        <v>14932.1</v>
      </c>
      <c r="F534" s="91">
        <f t="shared" si="83"/>
        <v>14932.1</v>
      </c>
      <c r="G534" s="88"/>
      <c r="H534" s="88"/>
      <c r="I534" s="149">
        <f t="shared" si="84"/>
        <v>0</v>
      </c>
      <c r="J534" s="145"/>
    </row>
    <row r="535" spans="1:10" ht="19.95" customHeight="1" thickBot="1" x14ac:dyDescent="0.35">
      <c r="A535" s="200" t="s">
        <v>539</v>
      </c>
      <c r="B535" s="201"/>
      <c r="C535" s="201"/>
      <c r="D535" s="201"/>
      <c r="E535" s="201"/>
      <c r="F535" s="201"/>
      <c r="G535" s="201"/>
      <c r="H535" s="201"/>
      <c r="I535" s="201"/>
      <c r="J535" s="143"/>
    </row>
    <row r="536" spans="1:10" ht="36.75" customHeight="1" x14ac:dyDescent="0.3">
      <c r="A536" s="110">
        <v>14021</v>
      </c>
      <c r="B536" s="76">
        <v>10171</v>
      </c>
      <c r="C536" s="85" t="str">
        <f>VLOOKUP(A536,Datos!$A$10:$E$1593,3,FALSE)</f>
        <v xml:space="preserve">SET LLAVES X8 BOLSILLO ALLEN            </v>
      </c>
      <c r="D536" s="85">
        <f>VLOOKUP(A536,Datos!$A$10:$E$1593,4,FALSE)</f>
        <v>0</v>
      </c>
      <c r="E536" s="86">
        <f>VLOOKUP(A536,Datos!$A$10:$E$1593,5,FALSE)</f>
        <v>4279.59</v>
      </c>
      <c r="F536" s="87">
        <f>E536-(E536*DESC)</f>
        <v>4279.59</v>
      </c>
      <c r="G536" s="76"/>
      <c r="H536" s="76"/>
      <c r="I536" s="101">
        <f t="shared" ref="I536:I537" si="85">(F536-F536*H536/100)*G536</f>
        <v>0</v>
      </c>
      <c r="J536" s="143"/>
    </row>
    <row r="537" spans="1:10" ht="75" customHeight="1" thickBot="1" x14ac:dyDescent="0.35">
      <c r="A537" s="112">
        <v>18041</v>
      </c>
      <c r="B537" s="88" t="s">
        <v>541</v>
      </c>
      <c r="C537" s="89" t="str">
        <f>VLOOKUP(A537,Datos!$A$10:$E$1593,3,FALSE)</f>
        <v xml:space="preserve">LLAVES ALLEN LARGAS MILIMETRICAS 9 PZAS </v>
      </c>
      <c r="D537" s="89">
        <f>VLOOKUP(A537,Datos!$A$10:$E$1593,4,FALSE)</f>
        <v>0</v>
      </c>
      <c r="E537" s="90">
        <f>VLOOKUP(A537,Datos!$A$10:$E$1593,5,FALSE)</f>
        <v>9522.17</v>
      </c>
      <c r="F537" s="91">
        <f>E537-(E537*DESC)</f>
        <v>9522.17</v>
      </c>
      <c r="G537" s="88"/>
      <c r="H537" s="88"/>
      <c r="I537" s="149">
        <f t="shared" si="85"/>
        <v>0</v>
      </c>
      <c r="J537" s="145"/>
    </row>
    <row r="538" spans="1:10" ht="19.95" customHeight="1" thickBot="1" x14ac:dyDescent="0.35">
      <c r="A538" s="200" t="s">
        <v>543</v>
      </c>
      <c r="B538" s="201"/>
      <c r="C538" s="201"/>
      <c r="D538" s="201"/>
      <c r="E538" s="201"/>
      <c r="F538" s="201"/>
      <c r="G538" s="201"/>
      <c r="H538" s="201"/>
      <c r="I538" s="201"/>
      <c r="J538" s="144"/>
    </row>
    <row r="539" spans="1:10" ht="67.5" customHeight="1" x14ac:dyDescent="0.3">
      <c r="A539" s="110">
        <v>18037</v>
      </c>
      <c r="B539" s="76" t="s">
        <v>544</v>
      </c>
      <c r="C539" s="85" t="str">
        <f>VLOOKUP(A539,Datos!$A$10:$E$1593,3,FALSE)</f>
        <v xml:space="preserve">SET LLAVES COMBINADAS 8 P               </v>
      </c>
      <c r="D539" s="85">
        <f>VLOOKUP(A539,Datos!$A$10:$E$1593,4,FALSE)</f>
        <v>0</v>
      </c>
      <c r="E539" s="86">
        <f>VLOOKUP(A539,Datos!$A$10:$E$1593,5,FALSE)</f>
        <v>32425.56</v>
      </c>
      <c r="F539" s="87">
        <f t="shared" ref="F539:F565" si="86">E539-(E539*DESC)</f>
        <v>32425.56</v>
      </c>
      <c r="G539" s="76"/>
      <c r="H539" s="76"/>
      <c r="I539" s="101">
        <f t="shared" ref="I539:I565" si="87">(F539-F539*H539/100)*G539</f>
        <v>0</v>
      </c>
      <c r="J539" s="142"/>
    </row>
    <row r="540" spans="1:10" ht="18" customHeight="1" x14ac:dyDescent="0.3">
      <c r="A540" s="111">
        <v>3240</v>
      </c>
      <c r="B540" s="61" t="s">
        <v>101</v>
      </c>
      <c r="C540" s="62" t="str">
        <f>VLOOKUP(A540,Datos!$A$10:$E$1593,3,FALSE)</f>
        <v xml:space="preserve">LLAVE COMBINADA  6MM.                   </v>
      </c>
      <c r="D540" s="62">
        <f>VLOOKUP(A540,Datos!$A$10:$E$1593,4,FALSE)</f>
        <v>10</v>
      </c>
      <c r="E540" s="63">
        <f>VLOOKUP(A540,Datos!$A$10:$E$1593,5,FALSE)</f>
        <v>3834.98</v>
      </c>
      <c r="F540" s="64">
        <f t="shared" si="86"/>
        <v>3834.98</v>
      </c>
      <c r="G540" s="61"/>
      <c r="H540" s="61"/>
      <c r="I540" s="139">
        <f t="shared" si="87"/>
        <v>0</v>
      </c>
      <c r="J540" s="143"/>
    </row>
    <row r="541" spans="1:10" ht="18" customHeight="1" x14ac:dyDescent="0.3">
      <c r="A541" s="107">
        <v>3241</v>
      </c>
      <c r="B541" s="60" t="s">
        <v>101</v>
      </c>
      <c r="C541" s="69" t="str">
        <f>VLOOKUP(A541,Datos!$A$10:$E$1593,3,FALSE)</f>
        <v xml:space="preserve">LLAVE COMBINADA  7MM.                   </v>
      </c>
      <c r="D541" s="69">
        <f>VLOOKUP(A541,Datos!$A$10:$E$1593,4,FALSE)</f>
        <v>10</v>
      </c>
      <c r="E541" s="70">
        <f>VLOOKUP(A541,Datos!$A$10:$E$1593,5,FALSE)</f>
        <v>3930.5</v>
      </c>
      <c r="F541" s="68">
        <f t="shared" si="86"/>
        <v>3930.5</v>
      </c>
      <c r="G541" s="60"/>
      <c r="H541" s="60"/>
      <c r="I541" s="94">
        <f t="shared" si="87"/>
        <v>0</v>
      </c>
      <c r="J541" s="143"/>
    </row>
    <row r="542" spans="1:10" ht="18" customHeight="1" x14ac:dyDescent="0.3">
      <c r="A542" s="111">
        <v>3242</v>
      </c>
      <c r="B542" s="61" t="s">
        <v>101</v>
      </c>
      <c r="C542" s="62" t="str">
        <f>VLOOKUP(A542,Datos!$A$10:$E$1593,3,FALSE)</f>
        <v xml:space="preserve">LLAVE COMBINADA  8MM.                   </v>
      </c>
      <c r="D542" s="62">
        <f>VLOOKUP(A542,Datos!$A$10:$E$1593,4,FALSE)</f>
        <v>10</v>
      </c>
      <c r="E542" s="63">
        <f>VLOOKUP(A542,Datos!$A$10:$E$1593,5,FALSE)</f>
        <v>4033.59</v>
      </c>
      <c r="F542" s="64">
        <f t="shared" si="86"/>
        <v>4033.59</v>
      </c>
      <c r="G542" s="61"/>
      <c r="H542" s="61"/>
      <c r="I542" s="139">
        <f t="shared" si="87"/>
        <v>0</v>
      </c>
      <c r="J542" s="143"/>
    </row>
    <row r="543" spans="1:10" ht="18" customHeight="1" x14ac:dyDescent="0.3">
      <c r="A543" s="107">
        <v>3243</v>
      </c>
      <c r="B543" s="60" t="s">
        <v>101</v>
      </c>
      <c r="C543" s="69" t="str">
        <f>VLOOKUP(A543,Datos!$A$10:$E$1593,3,FALSE)</f>
        <v xml:space="preserve">LLAVE COMBINADA  9MM.                   </v>
      </c>
      <c r="D543" s="69">
        <f>VLOOKUP(A543,Datos!$A$10:$E$1593,4,FALSE)</f>
        <v>10</v>
      </c>
      <c r="E543" s="70">
        <f>VLOOKUP(A543,Datos!$A$10:$E$1593,5,FALSE)</f>
        <v>4165.37</v>
      </c>
      <c r="F543" s="68">
        <f t="shared" si="86"/>
        <v>4165.37</v>
      </c>
      <c r="G543" s="60"/>
      <c r="H543" s="60"/>
      <c r="I543" s="94">
        <f t="shared" si="87"/>
        <v>0</v>
      </c>
      <c r="J543" s="143"/>
    </row>
    <row r="544" spans="1:10" ht="18" customHeight="1" x14ac:dyDescent="0.3">
      <c r="A544" s="111">
        <v>3244</v>
      </c>
      <c r="B544" s="61" t="s">
        <v>101</v>
      </c>
      <c r="C544" s="62" t="str">
        <f>VLOOKUP(A544,Datos!$A$10:$E$1593,3,FALSE)</f>
        <v xml:space="preserve">LLAVE COMBINADA 10MM.                   </v>
      </c>
      <c r="D544" s="62">
        <f>VLOOKUP(A544,Datos!$A$10:$E$1593,4,FALSE)</f>
        <v>10</v>
      </c>
      <c r="E544" s="63">
        <f>VLOOKUP(A544,Datos!$A$10:$E$1593,5,FALSE)</f>
        <v>4215.46</v>
      </c>
      <c r="F544" s="64">
        <f t="shared" si="86"/>
        <v>4215.46</v>
      </c>
      <c r="G544" s="61"/>
      <c r="H544" s="61"/>
      <c r="I544" s="139">
        <f t="shared" si="87"/>
        <v>0</v>
      </c>
      <c r="J544" s="143"/>
    </row>
    <row r="545" spans="1:10" ht="18" customHeight="1" x14ac:dyDescent="0.3">
      <c r="A545" s="107">
        <v>3245</v>
      </c>
      <c r="B545" s="60" t="s">
        <v>101</v>
      </c>
      <c r="C545" s="69" t="str">
        <f>VLOOKUP(A545,Datos!$A$10:$E$1593,3,FALSE)</f>
        <v xml:space="preserve">LLAVE COMBINADA 11MM.                   </v>
      </c>
      <c r="D545" s="69">
        <f>VLOOKUP(A545,Datos!$A$10:$E$1593,4,FALSE)</f>
        <v>10</v>
      </c>
      <c r="E545" s="70">
        <f>VLOOKUP(A545,Datos!$A$10:$E$1593,5,FALSE)</f>
        <v>4602.01</v>
      </c>
      <c r="F545" s="68">
        <f t="shared" si="86"/>
        <v>4602.01</v>
      </c>
      <c r="G545" s="60"/>
      <c r="H545" s="60"/>
      <c r="I545" s="94">
        <f t="shared" si="87"/>
        <v>0</v>
      </c>
      <c r="J545" s="143"/>
    </row>
    <row r="546" spans="1:10" ht="18" customHeight="1" x14ac:dyDescent="0.3">
      <c r="A546" s="111">
        <v>3246</v>
      </c>
      <c r="B546" s="61" t="s">
        <v>101</v>
      </c>
      <c r="C546" s="62" t="str">
        <f>VLOOKUP(A546,Datos!$A$10:$E$1593,3,FALSE)</f>
        <v xml:space="preserve">LLAVE COMBINADA 12MM.                   </v>
      </c>
      <c r="D546" s="62">
        <f>VLOOKUP(A546,Datos!$A$10:$E$1593,4,FALSE)</f>
        <v>10</v>
      </c>
      <c r="E546" s="63">
        <f>VLOOKUP(A546,Datos!$A$10:$E$1593,5,FALSE)</f>
        <v>4735.38</v>
      </c>
      <c r="F546" s="64">
        <f t="shared" si="86"/>
        <v>4735.38</v>
      </c>
      <c r="G546" s="61"/>
      <c r="H546" s="61"/>
      <c r="I546" s="139">
        <f t="shared" si="87"/>
        <v>0</v>
      </c>
      <c r="J546" s="143"/>
    </row>
    <row r="547" spans="1:10" ht="18" customHeight="1" x14ac:dyDescent="0.3">
      <c r="A547" s="107">
        <v>3247</v>
      </c>
      <c r="B547" s="60" t="s">
        <v>101</v>
      </c>
      <c r="C547" s="69" t="str">
        <f>VLOOKUP(A547,Datos!$A$10:$E$1593,3,FALSE)</f>
        <v xml:space="preserve">LLAVE COMBINADA 13MM.                   </v>
      </c>
      <c r="D547" s="69">
        <f>VLOOKUP(A547,Datos!$A$10:$E$1593,4,FALSE)</f>
        <v>10</v>
      </c>
      <c r="E547" s="70">
        <f>VLOOKUP(A547,Datos!$A$10:$E$1593,5,FALSE)</f>
        <v>4905.1099999999997</v>
      </c>
      <c r="F547" s="68">
        <f t="shared" si="86"/>
        <v>4905.1099999999997</v>
      </c>
      <c r="G547" s="60"/>
      <c r="H547" s="60"/>
      <c r="I547" s="94">
        <f t="shared" si="87"/>
        <v>0</v>
      </c>
      <c r="J547" s="143"/>
    </row>
    <row r="548" spans="1:10" ht="18" customHeight="1" x14ac:dyDescent="0.3">
      <c r="A548" s="111">
        <v>3248</v>
      </c>
      <c r="B548" s="61" t="s">
        <v>101</v>
      </c>
      <c r="C548" s="62" t="str">
        <f>VLOOKUP(A548,Datos!$A$10:$E$1593,3,FALSE)</f>
        <v xml:space="preserve">LLAVE COMBINADA 14MM.                   </v>
      </c>
      <c r="D548" s="62">
        <f>VLOOKUP(A548,Datos!$A$10:$E$1593,4,FALSE)</f>
        <v>10</v>
      </c>
      <c r="E548" s="63">
        <f>VLOOKUP(A548,Datos!$A$10:$E$1593,5,FALSE)</f>
        <v>5681.21</v>
      </c>
      <c r="F548" s="64">
        <f t="shared" si="86"/>
        <v>5681.21</v>
      </c>
      <c r="G548" s="61"/>
      <c r="H548" s="61"/>
      <c r="I548" s="139">
        <f t="shared" si="87"/>
        <v>0</v>
      </c>
      <c r="J548" s="143"/>
    </row>
    <row r="549" spans="1:10" ht="18" customHeight="1" x14ac:dyDescent="0.3">
      <c r="A549" s="107">
        <v>3249</v>
      </c>
      <c r="B549" s="60" t="s">
        <v>101</v>
      </c>
      <c r="C549" s="69" t="str">
        <f>VLOOKUP(A549,Datos!$A$10:$E$1593,3,FALSE)</f>
        <v xml:space="preserve">LLAVE COMBINADA 15MM.                   </v>
      </c>
      <c r="D549" s="69">
        <f>VLOOKUP(A549,Datos!$A$10:$E$1593,4,FALSE)</f>
        <v>10</v>
      </c>
      <c r="E549" s="70">
        <f>VLOOKUP(A549,Datos!$A$10:$E$1593,5,FALSE)</f>
        <v>6079.83</v>
      </c>
      <c r="F549" s="68">
        <f t="shared" si="86"/>
        <v>6079.83</v>
      </c>
      <c r="G549" s="60"/>
      <c r="H549" s="60"/>
      <c r="I549" s="94">
        <f t="shared" si="87"/>
        <v>0</v>
      </c>
      <c r="J549" s="143"/>
    </row>
    <row r="550" spans="1:10" ht="18" customHeight="1" x14ac:dyDescent="0.3">
      <c r="A550" s="111">
        <v>3250</v>
      </c>
      <c r="B550" s="61" t="s">
        <v>101</v>
      </c>
      <c r="C550" s="62" t="str">
        <f>VLOOKUP(A550,Datos!$A$10:$E$1593,3,FALSE)</f>
        <v xml:space="preserve">LLAVE COMBINADA 16MM.                   </v>
      </c>
      <c r="D550" s="62">
        <f>VLOOKUP(A550,Datos!$A$10:$E$1593,4,FALSE)</f>
        <v>10</v>
      </c>
      <c r="E550" s="63">
        <f>VLOOKUP(A550,Datos!$A$10:$E$1593,5,FALSE)</f>
        <v>6939.39</v>
      </c>
      <c r="F550" s="64">
        <f t="shared" si="86"/>
        <v>6939.39</v>
      </c>
      <c r="G550" s="61"/>
      <c r="H550" s="61"/>
      <c r="I550" s="139">
        <f t="shared" si="87"/>
        <v>0</v>
      </c>
      <c r="J550" s="143"/>
    </row>
    <row r="551" spans="1:10" ht="18" customHeight="1" x14ac:dyDescent="0.3">
      <c r="A551" s="107">
        <v>3251</v>
      </c>
      <c r="B551" s="60" t="s">
        <v>101</v>
      </c>
      <c r="C551" s="69" t="str">
        <f>VLOOKUP(A551,Datos!$A$10:$E$1593,3,FALSE)</f>
        <v xml:space="preserve">LLAVE COMBINADA 17MM.                   </v>
      </c>
      <c r="D551" s="69">
        <f>VLOOKUP(A551,Datos!$A$10:$E$1593,4,FALSE)</f>
        <v>10</v>
      </c>
      <c r="E551" s="70">
        <f>VLOOKUP(A551,Datos!$A$10:$E$1593,5,FALSE)</f>
        <v>8064.36</v>
      </c>
      <c r="F551" s="68">
        <f t="shared" si="86"/>
        <v>8064.36</v>
      </c>
      <c r="G551" s="60"/>
      <c r="H551" s="60"/>
      <c r="I551" s="94">
        <f t="shared" si="87"/>
        <v>0</v>
      </c>
      <c r="J551" s="143"/>
    </row>
    <row r="552" spans="1:10" ht="18" customHeight="1" x14ac:dyDescent="0.3">
      <c r="A552" s="111">
        <v>3252</v>
      </c>
      <c r="B552" s="61" t="s">
        <v>101</v>
      </c>
      <c r="C552" s="62" t="str">
        <f>VLOOKUP(A552,Datos!$A$10:$E$1593,3,FALSE)</f>
        <v xml:space="preserve">LLAVE COMBINADA 18MM.                   </v>
      </c>
      <c r="D552" s="62">
        <f>VLOOKUP(A552,Datos!$A$10:$E$1593,4,FALSE)</f>
        <v>10</v>
      </c>
      <c r="E552" s="63">
        <f>VLOOKUP(A552,Datos!$A$10:$E$1593,5,FALSE)</f>
        <v>8931.2099999999991</v>
      </c>
      <c r="F552" s="64">
        <f t="shared" si="86"/>
        <v>8931.2099999999991</v>
      </c>
      <c r="G552" s="61"/>
      <c r="H552" s="61"/>
      <c r="I552" s="139">
        <f t="shared" si="87"/>
        <v>0</v>
      </c>
      <c r="J552" s="143"/>
    </row>
    <row r="553" spans="1:10" ht="18" customHeight="1" x14ac:dyDescent="0.3">
      <c r="A553" s="107">
        <v>3253</v>
      </c>
      <c r="B553" s="60" t="s">
        <v>101</v>
      </c>
      <c r="C553" s="69" t="str">
        <f>VLOOKUP(A553,Datos!$A$10:$E$1593,3,FALSE)</f>
        <v xml:space="preserve">LLAVE COMBINADA 19MM                    </v>
      </c>
      <c r="D553" s="69">
        <f>VLOOKUP(A553,Datos!$A$10:$E$1593,4,FALSE)</f>
        <v>10</v>
      </c>
      <c r="E553" s="70">
        <f>VLOOKUP(A553,Datos!$A$10:$E$1593,5,FALSE)</f>
        <v>9167.41</v>
      </c>
      <c r="F553" s="68">
        <f t="shared" si="86"/>
        <v>9167.41</v>
      </c>
      <c r="G553" s="60"/>
      <c r="H553" s="60"/>
      <c r="I553" s="94">
        <f t="shared" si="87"/>
        <v>0</v>
      </c>
      <c r="J553" s="143"/>
    </row>
    <row r="554" spans="1:10" ht="18" customHeight="1" x14ac:dyDescent="0.3">
      <c r="A554" s="111">
        <v>3266</v>
      </c>
      <c r="B554" s="61" t="s">
        <v>101</v>
      </c>
      <c r="C554" s="62" t="str">
        <f>VLOOKUP(A554,Datos!$A$10:$E$1593,3,FALSE)</f>
        <v xml:space="preserve">LLAVE   COMBINADA   RHEIN   1/4         </v>
      </c>
      <c r="D554" s="62">
        <f>VLOOKUP(A554,Datos!$A$10:$E$1593,4,FALSE)</f>
        <v>10</v>
      </c>
      <c r="E554" s="63">
        <f>VLOOKUP(A554,Datos!$A$10:$E$1593,5,FALSE)</f>
        <v>3903.47</v>
      </c>
      <c r="F554" s="64">
        <f t="shared" si="86"/>
        <v>3903.47</v>
      </c>
      <c r="G554" s="61"/>
      <c r="H554" s="61"/>
      <c r="I554" s="139">
        <f t="shared" si="87"/>
        <v>0</v>
      </c>
      <c r="J554" s="144"/>
    </row>
    <row r="555" spans="1:10" ht="18" customHeight="1" x14ac:dyDescent="0.3">
      <c r="A555" s="107">
        <v>3267</v>
      </c>
      <c r="B555" s="60" t="s">
        <v>101</v>
      </c>
      <c r="C555" s="69" t="str">
        <f>VLOOKUP(A555,Datos!$A$10:$E$1593,3,FALSE)</f>
        <v xml:space="preserve">LLAVE   COMBINADA   RHEIN   5/16        </v>
      </c>
      <c r="D555" s="69">
        <f>VLOOKUP(A555,Datos!$A$10:$E$1593,4,FALSE)</f>
        <v>10</v>
      </c>
      <c r="E555" s="70">
        <f>VLOOKUP(A555,Datos!$A$10:$E$1593,5,FALSE)</f>
        <v>4235.71</v>
      </c>
      <c r="F555" s="68">
        <f t="shared" si="86"/>
        <v>4235.71</v>
      </c>
      <c r="G555" s="60"/>
      <c r="H555" s="60"/>
      <c r="I555" s="94">
        <f t="shared" si="87"/>
        <v>0</v>
      </c>
      <c r="J555" s="143"/>
    </row>
    <row r="556" spans="1:10" ht="18" customHeight="1" x14ac:dyDescent="0.3">
      <c r="A556" s="111">
        <v>3268</v>
      </c>
      <c r="B556" s="61" t="s">
        <v>101</v>
      </c>
      <c r="C556" s="62" t="str">
        <f>VLOOKUP(A556,Datos!$A$10:$E$1593,3,FALSE)</f>
        <v xml:space="preserve">LLAVE   COMBINADA   RHEIN  3/8          </v>
      </c>
      <c r="D556" s="62">
        <f>VLOOKUP(A556,Datos!$A$10:$E$1593,4,FALSE)</f>
        <v>10</v>
      </c>
      <c r="E556" s="63">
        <f>VLOOKUP(A556,Datos!$A$10:$E$1593,5,FALSE)</f>
        <v>4360.28</v>
      </c>
      <c r="F556" s="64">
        <f t="shared" si="86"/>
        <v>4360.28</v>
      </c>
      <c r="G556" s="61"/>
      <c r="H556" s="61"/>
      <c r="I556" s="139">
        <f t="shared" si="87"/>
        <v>0</v>
      </c>
      <c r="J556" s="143"/>
    </row>
    <row r="557" spans="1:10" ht="18" customHeight="1" x14ac:dyDescent="0.3">
      <c r="A557" s="107">
        <v>3269</v>
      </c>
      <c r="B557" s="60" t="s">
        <v>101</v>
      </c>
      <c r="C557" s="69" t="str">
        <f>VLOOKUP(A557,Datos!$A$10:$E$1593,3,FALSE)</f>
        <v xml:space="preserve">LLAVE   COMBINADA   RHEIN  7/16         </v>
      </c>
      <c r="D557" s="69">
        <f>VLOOKUP(A557,Datos!$A$10:$E$1593,4,FALSE)</f>
        <v>10</v>
      </c>
      <c r="E557" s="70">
        <f>VLOOKUP(A557,Datos!$A$10:$E$1593,5,FALSE)</f>
        <v>4609.5</v>
      </c>
      <c r="F557" s="68">
        <f t="shared" si="86"/>
        <v>4609.5</v>
      </c>
      <c r="G557" s="60"/>
      <c r="H557" s="60"/>
      <c r="I557" s="94">
        <f t="shared" si="87"/>
        <v>0</v>
      </c>
      <c r="J557" s="143"/>
    </row>
    <row r="558" spans="1:10" ht="18" customHeight="1" x14ac:dyDescent="0.3">
      <c r="A558" s="111">
        <v>3270</v>
      </c>
      <c r="B558" s="61" t="s">
        <v>101</v>
      </c>
      <c r="C558" s="62" t="str">
        <f>VLOOKUP(A558,Datos!$A$10:$E$1593,3,FALSE)</f>
        <v xml:space="preserve">LLAVE  COMBINADA   RHEIN   1/2          </v>
      </c>
      <c r="D558" s="62">
        <f>VLOOKUP(A558,Datos!$A$10:$E$1593,4,FALSE)</f>
        <v>10</v>
      </c>
      <c r="E558" s="63">
        <f>VLOOKUP(A558,Datos!$A$10:$E$1593,5,FALSE)</f>
        <v>4879.41</v>
      </c>
      <c r="F558" s="64">
        <f t="shared" si="86"/>
        <v>4879.41</v>
      </c>
      <c r="G558" s="61"/>
      <c r="H558" s="61"/>
      <c r="I558" s="139">
        <f t="shared" si="87"/>
        <v>0</v>
      </c>
      <c r="J558" s="143"/>
    </row>
    <row r="559" spans="1:10" ht="18" customHeight="1" x14ac:dyDescent="0.3">
      <c r="A559" s="107">
        <v>3271</v>
      </c>
      <c r="B559" s="60" t="s">
        <v>101</v>
      </c>
      <c r="C559" s="69" t="str">
        <f>VLOOKUP(A559,Datos!$A$10:$E$1593,3,FALSE)</f>
        <v xml:space="preserve">LLAVE  COMBINADA   RHEIN   9/16         </v>
      </c>
      <c r="D559" s="69">
        <f>VLOOKUP(A559,Datos!$A$10:$E$1593,4,FALSE)</f>
        <v>10</v>
      </c>
      <c r="E559" s="70">
        <f>VLOOKUP(A559,Datos!$A$10:$E$1593,5,FALSE)</f>
        <v>5647.67</v>
      </c>
      <c r="F559" s="68">
        <f t="shared" si="86"/>
        <v>5647.67</v>
      </c>
      <c r="G559" s="60"/>
      <c r="H559" s="60"/>
      <c r="I559" s="94">
        <f t="shared" si="87"/>
        <v>0</v>
      </c>
      <c r="J559" s="143"/>
    </row>
    <row r="560" spans="1:10" ht="18" customHeight="1" x14ac:dyDescent="0.3">
      <c r="A560" s="111">
        <v>3272</v>
      </c>
      <c r="B560" s="61" t="s">
        <v>101</v>
      </c>
      <c r="C560" s="62" t="str">
        <f>VLOOKUP(A560,Datos!$A$10:$E$1593,3,FALSE)</f>
        <v xml:space="preserve">LLAVE  COMBINADA   RHEIN  5/8           </v>
      </c>
      <c r="D560" s="62">
        <f>VLOOKUP(A560,Datos!$A$10:$E$1593,4,FALSE)</f>
        <v>10</v>
      </c>
      <c r="E560" s="63">
        <f>VLOOKUP(A560,Datos!$A$10:$E$1593,5,FALSE)</f>
        <v>6208.27</v>
      </c>
      <c r="F560" s="64">
        <f t="shared" si="86"/>
        <v>6208.27</v>
      </c>
      <c r="G560" s="61"/>
      <c r="H560" s="61"/>
      <c r="I560" s="139">
        <f t="shared" si="87"/>
        <v>0</v>
      </c>
      <c r="J560" s="143"/>
    </row>
    <row r="561" spans="1:10" ht="18" customHeight="1" x14ac:dyDescent="0.3">
      <c r="A561" s="107">
        <v>3273</v>
      </c>
      <c r="B561" s="60" t="s">
        <v>101</v>
      </c>
      <c r="C561" s="69" t="str">
        <f>VLOOKUP(A561,Datos!$A$10:$E$1593,3,FALSE)</f>
        <v xml:space="preserve">LLAVE  COMBINADA  RHEIN   11/16         </v>
      </c>
      <c r="D561" s="69">
        <f>VLOOKUP(A561,Datos!$A$10:$E$1593,4,FALSE)</f>
        <v>10</v>
      </c>
      <c r="E561" s="70">
        <f>VLOOKUP(A561,Datos!$A$10:$E$1593,5,FALSE)</f>
        <v>7225.66</v>
      </c>
      <c r="F561" s="68">
        <f t="shared" si="86"/>
        <v>7225.66</v>
      </c>
      <c r="G561" s="60"/>
      <c r="H561" s="60"/>
      <c r="I561" s="94">
        <f t="shared" si="87"/>
        <v>0</v>
      </c>
      <c r="J561" s="143"/>
    </row>
    <row r="562" spans="1:10" ht="18" customHeight="1" x14ac:dyDescent="0.3">
      <c r="A562" s="111">
        <v>3274</v>
      </c>
      <c r="B562" s="61" t="s">
        <v>101</v>
      </c>
      <c r="C562" s="62" t="str">
        <f>VLOOKUP(A562,Datos!$A$10:$E$1593,3,FALSE)</f>
        <v xml:space="preserve">LLAVE  COMBINADA  RHEIN   3/4           </v>
      </c>
      <c r="D562" s="62">
        <f>VLOOKUP(A562,Datos!$A$10:$E$1593,4,FALSE)</f>
        <v>10</v>
      </c>
      <c r="E562" s="63">
        <f>VLOOKUP(A562,Datos!$A$10:$E$1593,5,FALSE)</f>
        <v>7993.93</v>
      </c>
      <c r="F562" s="64">
        <f t="shared" si="86"/>
        <v>7993.93</v>
      </c>
      <c r="G562" s="61"/>
      <c r="H562" s="61"/>
      <c r="I562" s="139">
        <f t="shared" si="87"/>
        <v>0</v>
      </c>
      <c r="J562" s="143"/>
    </row>
    <row r="563" spans="1:10" ht="18" customHeight="1" x14ac:dyDescent="0.3">
      <c r="A563" s="107">
        <v>3275</v>
      </c>
      <c r="B563" s="60" t="s">
        <v>101</v>
      </c>
      <c r="C563" s="69" t="str">
        <f>VLOOKUP(A563,Datos!$A$10:$E$1593,3,FALSE)</f>
        <v xml:space="preserve">LLAVE COMBINADA   RHEIN   13/16         </v>
      </c>
      <c r="D563" s="69">
        <f>VLOOKUP(A563,Datos!$A$10:$E$1593,4,FALSE)</f>
        <v>10</v>
      </c>
      <c r="E563" s="70">
        <f>VLOOKUP(A563,Datos!$A$10:$E$1593,5,FALSE)</f>
        <v>14020.22</v>
      </c>
      <c r="F563" s="68">
        <f t="shared" si="86"/>
        <v>14020.22</v>
      </c>
      <c r="G563" s="60"/>
      <c r="H563" s="60"/>
      <c r="I563" s="94">
        <f t="shared" si="87"/>
        <v>0</v>
      </c>
      <c r="J563" s="143"/>
    </row>
    <row r="564" spans="1:10" ht="18" customHeight="1" x14ac:dyDescent="0.3">
      <c r="A564" s="111">
        <v>3276</v>
      </c>
      <c r="B564" s="61" t="s">
        <v>101</v>
      </c>
      <c r="C564" s="62" t="str">
        <f>VLOOKUP(A564,Datos!$A$10:$E$1593,3,FALSE)</f>
        <v xml:space="preserve">LLAVE COMBINADA   RHEIN   7/8           </v>
      </c>
      <c r="D564" s="62">
        <f>VLOOKUP(A564,Datos!$A$10:$E$1593,4,FALSE)</f>
        <v>10</v>
      </c>
      <c r="E564" s="63">
        <f>VLOOKUP(A564,Datos!$A$10:$E$1593,5,FALSE)</f>
        <v>14591.34</v>
      </c>
      <c r="F564" s="64">
        <f t="shared" si="86"/>
        <v>14591.34</v>
      </c>
      <c r="G564" s="61"/>
      <c r="H564" s="61"/>
      <c r="I564" s="139">
        <f t="shared" si="87"/>
        <v>0</v>
      </c>
      <c r="J564" s="143"/>
    </row>
    <row r="565" spans="1:10" ht="18" customHeight="1" thickBot="1" x14ac:dyDescent="0.35">
      <c r="A565" s="108">
        <v>3278</v>
      </c>
      <c r="B565" s="72" t="s">
        <v>101</v>
      </c>
      <c r="C565" s="73" t="str">
        <f>VLOOKUP(A565,Datos!$A$10:$E$1593,3,FALSE)</f>
        <v xml:space="preserve">LLAVE COMBINADA  RHEIN   1              </v>
      </c>
      <c r="D565" s="73">
        <f>VLOOKUP(A565,Datos!$A$10:$E$1593,4,FALSE)</f>
        <v>10</v>
      </c>
      <c r="E565" s="74">
        <f>VLOOKUP(A565,Datos!$A$10:$E$1593,5,FALSE)</f>
        <v>18808.349999999999</v>
      </c>
      <c r="F565" s="75">
        <f t="shared" si="86"/>
        <v>18808.349999999999</v>
      </c>
      <c r="G565" s="72"/>
      <c r="H565" s="72"/>
      <c r="I565" s="100">
        <f t="shared" si="87"/>
        <v>0</v>
      </c>
      <c r="J565" s="142"/>
    </row>
    <row r="566" spans="1:10" ht="19.95" customHeight="1" thickBot="1" x14ac:dyDescent="0.35">
      <c r="A566" s="200" t="s">
        <v>572</v>
      </c>
      <c r="B566" s="201"/>
      <c r="C566" s="201"/>
      <c r="D566" s="201"/>
      <c r="E566" s="201"/>
      <c r="F566" s="201"/>
      <c r="G566" s="201"/>
      <c r="H566" s="201"/>
      <c r="I566" s="201"/>
      <c r="J566" s="143"/>
    </row>
    <row r="567" spans="1:10" ht="36.75" customHeight="1" x14ac:dyDescent="0.3">
      <c r="A567" s="114">
        <v>18070</v>
      </c>
      <c r="B567" s="77" t="s">
        <v>573</v>
      </c>
      <c r="C567" s="78" t="str">
        <f>VLOOKUP(A567,Datos!$A$10:$E$1593,3,FALSE)</f>
        <v xml:space="preserve">LLAVE T ESTÁNDAR 8mm                    </v>
      </c>
      <c r="D567" s="78">
        <f>VLOOKUP(A567,Datos!$A$10:$E$1593,4,FALSE)</f>
        <v>10</v>
      </c>
      <c r="E567" s="79">
        <f>VLOOKUP(A567,Datos!$A$10:$E$1593,5,FALSE)</f>
        <v>4934.99</v>
      </c>
      <c r="F567" s="125">
        <f t="shared" ref="F567:F576" si="88">E567-(E567*DESC)</f>
        <v>4934.99</v>
      </c>
      <c r="G567" s="77"/>
      <c r="H567" s="77"/>
      <c r="I567" s="155">
        <f t="shared" ref="I567:I576" si="89">(F567-F567*H567/100)*G567</f>
        <v>0</v>
      </c>
      <c r="J567" s="143"/>
    </row>
    <row r="568" spans="1:10" ht="18" customHeight="1" x14ac:dyDescent="0.3">
      <c r="A568" s="107">
        <v>3286</v>
      </c>
      <c r="B568" s="60" t="s">
        <v>101</v>
      </c>
      <c r="C568" s="69" t="str">
        <f>VLOOKUP(A568,Datos!$A$10:$E$1593,3,FALSE)</f>
        <v xml:space="preserve">LLAVE T STANDAR  5mm rhein              </v>
      </c>
      <c r="D568" s="69">
        <f>VLOOKUP(A568,Datos!$A$10:$E$1593,4,FALSE)</f>
        <v>12</v>
      </c>
      <c r="E568" s="70">
        <f>VLOOKUP(A568,Datos!$A$10:$E$1593,5,FALSE)</f>
        <v>6548.47</v>
      </c>
      <c r="F568" s="68">
        <f t="shared" si="88"/>
        <v>6548.47</v>
      </c>
      <c r="G568" s="60"/>
      <c r="H568" s="60"/>
      <c r="I568" s="94">
        <f t="shared" si="89"/>
        <v>0</v>
      </c>
      <c r="J568" s="144"/>
    </row>
    <row r="569" spans="1:10" ht="18" customHeight="1" x14ac:dyDescent="0.3">
      <c r="A569" s="111">
        <v>3287</v>
      </c>
      <c r="B569" s="61" t="s">
        <v>101</v>
      </c>
      <c r="C569" s="62" t="str">
        <f>VLOOKUP(A569,Datos!$A$10:$E$1593,3,FALSE)</f>
        <v xml:space="preserve">LLAVE T STANDAR  6mm rhein              </v>
      </c>
      <c r="D569" s="62">
        <f>VLOOKUP(A569,Datos!$A$10:$E$1593,4,FALSE)</f>
        <v>12</v>
      </c>
      <c r="E569" s="63">
        <f>VLOOKUP(A569,Datos!$A$10:$E$1593,5,FALSE)</f>
        <v>7855.08</v>
      </c>
      <c r="F569" s="64">
        <f t="shared" si="88"/>
        <v>7855.08</v>
      </c>
      <c r="G569" s="61"/>
      <c r="H569" s="61"/>
      <c r="I569" s="139">
        <f t="shared" si="89"/>
        <v>0</v>
      </c>
      <c r="J569" s="143"/>
    </row>
    <row r="570" spans="1:10" ht="18" customHeight="1" x14ac:dyDescent="0.3">
      <c r="A570" s="107">
        <v>3288</v>
      </c>
      <c r="B570" s="60" t="s">
        <v>101</v>
      </c>
      <c r="C570" s="69" t="str">
        <f>VLOOKUP(A570,Datos!$A$10:$E$1593,3,FALSE)</f>
        <v xml:space="preserve">LLAVE T STANDAR  7mm rhein              </v>
      </c>
      <c r="D570" s="69">
        <f>VLOOKUP(A570,Datos!$A$10:$E$1593,4,FALSE)</f>
        <v>12</v>
      </c>
      <c r="E570" s="70">
        <f>VLOOKUP(A570,Datos!$A$10:$E$1593,5,FALSE)</f>
        <v>7855.08</v>
      </c>
      <c r="F570" s="68">
        <f t="shared" si="88"/>
        <v>7855.08</v>
      </c>
      <c r="G570" s="60"/>
      <c r="H570" s="60"/>
      <c r="I570" s="94">
        <f t="shared" si="89"/>
        <v>0</v>
      </c>
      <c r="J570" s="143"/>
    </row>
    <row r="571" spans="1:10" ht="18" customHeight="1" x14ac:dyDescent="0.3">
      <c r="A571" s="111">
        <v>3290</v>
      </c>
      <c r="B571" s="61" t="s">
        <v>101</v>
      </c>
      <c r="C571" s="62" t="str">
        <f>VLOOKUP(A571,Datos!$A$10:$E$1593,3,FALSE)</f>
        <v xml:space="preserve">LLAVE T STANDAR  9mm rhein              </v>
      </c>
      <c r="D571" s="62">
        <f>VLOOKUP(A571,Datos!$A$10:$E$1593,4,FALSE)</f>
        <v>12</v>
      </c>
      <c r="E571" s="63">
        <f>VLOOKUP(A571,Datos!$A$10:$E$1593,5,FALSE)</f>
        <v>7855.08</v>
      </c>
      <c r="F571" s="64">
        <f t="shared" si="88"/>
        <v>7855.08</v>
      </c>
      <c r="G571" s="61"/>
      <c r="H571" s="61"/>
      <c r="I571" s="139">
        <f t="shared" si="89"/>
        <v>0</v>
      </c>
      <c r="J571" s="143"/>
    </row>
    <row r="572" spans="1:10" ht="18" customHeight="1" x14ac:dyDescent="0.3">
      <c r="A572" s="107">
        <v>3291</v>
      </c>
      <c r="B572" s="60" t="s">
        <v>101</v>
      </c>
      <c r="C572" s="69" t="str">
        <f>VLOOKUP(A572,Datos!$A$10:$E$1593,3,FALSE)</f>
        <v xml:space="preserve">LLAVE T STANDAR 10mm rhein              </v>
      </c>
      <c r="D572" s="69">
        <f>VLOOKUP(A572,Datos!$A$10:$E$1593,4,FALSE)</f>
        <v>12</v>
      </c>
      <c r="E572" s="70">
        <f>VLOOKUP(A572,Datos!$A$10:$E$1593,5,FALSE)</f>
        <v>7855.08</v>
      </c>
      <c r="F572" s="68">
        <f t="shared" si="88"/>
        <v>7855.08</v>
      </c>
      <c r="G572" s="60"/>
      <c r="H572" s="60"/>
      <c r="I572" s="94">
        <f t="shared" si="89"/>
        <v>0</v>
      </c>
      <c r="J572" s="143"/>
    </row>
    <row r="573" spans="1:10" ht="18" customHeight="1" x14ac:dyDescent="0.3">
      <c r="A573" s="111">
        <v>3292</v>
      </c>
      <c r="B573" s="61" t="s">
        <v>101</v>
      </c>
      <c r="C573" s="62" t="str">
        <f>VLOOKUP(A573,Datos!$A$10:$E$1593,3,FALSE)</f>
        <v xml:space="preserve">LLAVE T STANDAR 11mm rhein              </v>
      </c>
      <c r="D573" s="62">
        <f>VLOOKUP(A573,Datos!$A$10:$E$1593,4,FALSE)</f>
        <v>12</v>
      </c>
      <c r="E573" s="63">
        <f>VLOOKUP(A573,Datos!$A$10:$E$1593,5,FALSE)</f>
        <v>7855.08</v>
      </c>
      <c r="F573" s="64">
        <f t="shared" si="88"/>
        <v>7855.08</v>
      </c>
      <c r="G573" s="61"/>
      <c r="H573" s="61"/>
      <c r="I573" s="139">
        <f t="shared" si="89"/>
        <v>0</v>
      </c>
      <c r="J573" s="143"/>
    </row>
    <row r="574" spans="1:10" ht="18" customHeight="1" x14ac:dyDescent="0.3">
      <c r="A574" s="107">
        <v>3293</v>
      </c>
      <c r="B574" s="60" t="s">
        <v>101</v>
      </c>
      <c r="C574" s="69" t="str">
        <f>VLOOKUP(A574,Datos!$A$10:$E$1593,3,FALSE)</f>
        <v xml:space="preserve">LLAVE T STANDAR 12mm rhein              </v>
      </c>
      <c r="D574" s="69">
        <f>VLOOKUP(A574,Datos!$A$10:$E$1593,4,FALSE)</f>
        <v>12</v>
      </c>
      <c r="E574" s="70">
        <f>VLOOKUP(A574,Datos!$A$10:$E$1593,5,FALSE)</f>
        <v>7855.08</v>
      </c>
      <c r="F574" s="68">
        <f t="shared" si="88"/>
        <v>7855.08</v>
      </c>
      <c r="G574" s="60"/>
      <c r="H574" s="60"/>
      <c r="I574" s="94">
        <f t="shared" si="89"/>
        <v>0</v>
      </c>
      <c r="J574" s="143"/>
    </row>
    <row r="575" spans="1:10" ht="18" customHeight="1" x14ac:dyDescent="0.3">
      <c r="A575" s="111">
        <v>3294</v>
      </c>
      <c r="B575" s="61" t="s">
        <v>101</v>
      </c>
      <c r="C575" s="62" t="str">
        <f>VLOOKUP(A575,Datos!$A$10:$E$1593,3,FALSE)</f>
        <v xml:space="preserve">LLAVE T STANDAR 13mm rhein              </v>
      </c>
      <c r="D575" s="62">
        <f>VLOOKUP(A575,Datos!$A$10:$E$1593,4,FALSE)</f>
        <v>12</v>
      </c>
      <c r="E575" s="63">
        <f>VLOOKUP(A575,Datos!$A$10:$E$1593,5,FALSE)</f>
        <v>8441.99</v>
      </c>
      <c r="F575" s="64">
        <f t="shared" si="88"/>
        <v>8441.99</v>
      </c>
      <c r="G575" s="61"/>
      <c r="H575" s="61"/>
      <c r="I575" s="139">
        <f t="shared" si="89"/>
        <v>0</v>
      </c>
      <c r="J575" s="143"/>
    </row>
    <row r="576" spans="1:10" ht="18" customHeight="1" x14ac:dyDescent="0.3">
      <c r="A576" s="107">
        <v>3295</v>
      </c>
      <c r="B576" s="60" t="s">
        <v>101</v>
      </c>
      <c r="C576" s="69" t="str">
        <f>VLOOKUP(A576,Datos!$A$10:$E$1593,3,FALSE)</f>
        <v xml:space="preserve">LLAVE T STANDAR 14mm rhein              </v>
      </c>
      <c r="D576" s="69">
        <f>VLOOKUP(A576,Datos!$A$10:$E$1593,4,FALSE)</f>
        <v>12</v>
      </c>
      <c r="E576" s="70">
        <f>VLOOKUP(A576,Datos!$A$10:$E$1593,5,FALSE)</f>
        <v>8717.4599999999991</v>
      </c>
      <c r="F576" s="68">
        <f t="shared" si="88"/>
        <v>8717.4599999999991</v>
      </c>
      <c r="G576" s="60"/>
      <c r="H576" s="60"/>
      <c r="I576" s="94">
        <f t="shared" si="89"/>
        <v>0</v>
      </c>
      <c r="J576" s="142"/>
    </row>
    <row r="577" spans="1:26" ht="19.95" customHeight="1" x14ac:dyDescent="0.3">
      <c r="A577" s="228" t="s">
        <v>584</v>
      </c>
      <c r="B577" s="229"/>
      <c r="C577" s="229"/>
      <c r="D577" s="229"/>
      <c r="E577" s="229"/>
      <c r="F577" s="229"/>
      <c r="G577" s="229"/>
      <c r="H577" s="229"/>
      <c r="I577" s="229"/>
      <c r="J577" s="144"/>
    </row>
    <row r="578" spans="1:26" ht="49.2" customHeight="1" thickBot="1" x14ac:dyDescent="0.35">
      <c r="A578" s="112">
        <v>18038</v>
      </c>
      <c r="B578" s="88" t="s">
        <v>585</v>
      </c>
      <c r="C578" s="89" t="str">
        <f>VLOOKUP(A578,Datos!$A$10:$E$1593,3,FALSE)</f>
        <v xml:space="preserve">LLAVES TORX SERIE LARGA JUEGO 9 PZAS    </v>
      </c>
      <c r="D578" s="89">
        <f>VLOOKUP(A578,Datos!$A$10:$E$1593,4,FALSE)</f>
        <v>0</v>
      </c>
      <c r="E578" s="90">
        <f>VLOOKUP(A578,Datos!$A$10:$E$1593,5,FALSE)</f>
        <v>8719.2900000000009</v>
      </c>
      <c r="F578" s="91">
        <f>E578-(E578*DESC)</f>
        <v>8719.2900000000009</v>
      </c>
      <c r="G578" s="88"/>
      <c r="H578" s="88"/>
      <c r="I578" s="149">
        <f>(F578-F578*H578/100)*G578</f>
        <v>0</v>
      </c>
      <c r="J578" s="142"/>
    </row>
    <row r="579" spans="1:26" ht="19.95" customHeight="1" thickBot="1" x14ac:dyDescent="0.35">
      <c r="A579" s="200" t="s">
        <v>587</v>
      </c>
      <c r="B579" s="201"/>
      <c r="C579" s="201"/>
      <c r="D579" s="201"/>
      <c r="E579" s="201"/>
      <c r="F579" s="201"/>
      <c r="G579" s="201"/>
      <c r="H579" s="201"/>
      <c r="I579" s="201"/>
      <c r="J579" s="209"/>
    </row>
    <row r="580" spans="1:26" ht="33.75" customHeight="1" x14ac:dyDescent="0.3">
      <c r="A580" s="110">
        <v>14128</v>
      </c>
      <c r="B580" s="76">
        <v>1541</v>
      </c>
      <c r="C580" s="85" t="str">
        <f>VLOOKUP(A580,Datos!$A$10:$E$1593,3,FALSE)</f>
        <v xml:space="preserve">MARTILLO MECANICO 200 Grs               </v>
      </c>
      <c r="D580" s="85">
        <f>VLOOKUP(A580,Datos!$A$10:$E$1593,4,FALSE)</f>
        <v>0</v>
      </c>
      <c r="E580" s="86">
        <f>VLOOKUP(A580,Datos!$A$10:$E$1593,5,FALSE)</f>
        <v>4473.2299999999996</v>
      </c>
      <c r="F580" s="87">
        <f t="shared" ref="F580:F585" si="90">E580-(E580*DESC)</f>
        <v>4473.2299999999996</v>
      </c>
      <c r="G580" s="76"/>
      <c r="H580" s="76"/>
      <c r="I580" s="101">
        <f t="shared" ref="I580:I585" si="91">(F580-F580*H580/100)*G580</f>
        <v>0</v>
      </c>
      <c r="J580" s="210"/>
    </row>
    <row r="581" spans="1:26" ht="18" customHeight="1" x14ac:dyDescent="0.3">
      <c r="A581" s="107">
        <v>2191</v>
      </c>
      <c r="B581" s="60" t="s">
        <v>591</v>
      </c>
      <c r="C581" s="69" t="str">
        <f>VLOOKUP(A581,Datos!$A$10:$E$1593,3,FALSE)</f>
        <v xml:space="preserve">MARTILLO CARPINTERO N°16 100Grs         </v>
      </c>
      <c r="D581" s="69">
        <f>VLOOKUP(A581,Datos!$A$10:$E$1593,4,FALSE)</f>
        <v>0</v>
      </c>
      <c r="E581" s="70">
        <f>VLOOKUP(A581,Datos!$A$10:$E$1593,5,FALSE)</f>
        <v>9250.82</v>
      </c>
      <c r="F581" s="68">
        <f t="shared" si="90"/>
        <v>9250.82</v>
      </c>
      <c r="G581" s="60"/>
      <c r="H581" s="60"/>
      <c r="I581" s="94">
        <f t="shared" si="91"/>
        <v>0</v>
      </c>
      <c r="J581" s="143"/>
    </row>
    <row r="582" spans="1:26" ht="18" customHeight="1" x14ac:dyDescent="0.3">
      <c r="A582" s="111">
        <v>2215</v>
      </c>
      <c r="B582" s="61" t="s">
        <v>591</v>
      </c>
      <c r="C582" s="62" t="str">
        <f>VLOOKUP(A582,Datos!$A$10:$E$1593,3,FALSE)</f>
        <v xml:space="preserve">MARTILLO CARPINTERO N°18 150Grs         </v>
      </c>
      <c r="D582" s="62">
        <f>VLOOKUP(A582,Datos!$A$10:$E$1593,4,FALSE)</f>
        <v>0</v>
      </c>
      <c r="E582" s="63">
        <f>VLOOKUP(A582,Datos!$A$10:$E$1593,5,FALSE)</f>
        <v>9932.81</v>
      </c>
      <c r="F582" s="64">
        <f t="shared" si="90"/>
        <v>9932.81</v>
      </c>
      <c r="G582" s="61"/>
      <c r="H582" s="61"/>
      <c r="I582" s="139">
        <f t="shared" si="91"/>
        <v>0</v>
      </c>
      <c r="J582" s="143"/>
    </row>
    <row r="583" spans="1:26" ht="39.75" customHeight="1" x14ac:dyDescent="0.3">
      <c r="A583" s="107">
        <v>7021</v>
      </c>
      <c r="B583" s="60" t="s">
        <v>594</v>
      </c>
      <c r="C583" s="69" t="str">
        <f>VLOOKUP(A583,Datos!$A$10:$E$1593,3,FALSE)</f>
        <v xml:space="preserve">MARTILLO GALPONERO ECONOMICO            </v>
      </c>
      <c r="D583" s="69">
        <f>VLOOKUP(A583,Datos!$A$10:$E$1593,4,FALSE)</f>
        <v>0</v>
      </c>
      <c r="E583" s="70">
        <f>VLOOKUP(A583,Datos!$A$10:$E$1593,5,FALSE)</f>
        <v>11020</v>
      </c>
      <c r="F583" s="68">
        <f t="shared" si="90"/>
        <v>11020</v>
      </c>
      <c r="G583" s="60"/>
      <c r="H583" s="60"/>
      <c r="I583" s="94">
        <f t="shared" si="91"/>
        <v>0</v>
      </c>
      <c r="J583" s="145"/>
    </row>
    <row r="584" spans="1:26" ht="37.5" customHeight="1" x14ac:dyDescent="0.3">
      <c r="A584" s="111">
        <v>6045</v>
      </c>
      <c r="B584" s="61" t="s">
        <v>171</v>
      </c>
      <c r="C584" s="62" t="str">
        <f>VLOOKUP(A584,Datos!$A$10:$E$1593,3,FALSE)</f>
        <v xml:space="preserve">Martillo Galponero Cabo Madera          </v>
      </c>
      <c r="D584" s="62">
        <f>VLOOKUP(A584,Datos!$A$10:$E$1593,4,FALSE)</f>
        <v>10</v>
      </c>
      <c r="E584" s="63">
        <f>VLOOKUP(A584,Datos!$A$10:$E$1593,5,FALSE)</f>
        <v>16169.01</v>
      </c>
      <c r="F584" s="64">
        <f t="shared" si="90"/>
        <v>16169.01</v>
      </c>
      <c r="G584" s="61"/>
      <c r="H584" s="61"/>
      <c r="I584" s="139">
        <f t="shared" si="91"/>
        <v>0</v>
      </c>
      <c r="J584" s="143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36.75" customHeight="1" thickBot="1" x14ac:dyDescent="0.35">
      <c r="A585" s="108">
        <v>18022</v>
      </c>
      <c r="B585" s="72" t="s">
        <v>596</v>
      </c>
      <c r="C585" s="73" t="str">
        <f>VLOOKUP(A585,Datos!$A$10:$E$1593,3,FALSE)</f>
        <v xml:space="preserve">MARTILLO GALPONERO M/ FIBRA VIDRIO      </v>
      </c>
      <c r="D585" s="73">
        <f>VLOOKUP(A585,Datos!$A$10:$E$1593,4,FALSE)</f>
        <v>6</v>
      </c>
      <c r="E585" s="74">
        <f>VLOOKUP(A585,Datos!$A$10:$E$1593,5,FALSE)</f>
        <v>8884.1299999999992</v>
      </c>
      <c r="F585" s="75">
        <f t="shared" si="90"/>
        <v>8884.1299999999992</v>
      </c>
      <c r="G585" s="72"/>
      <c r="H585" s="72"/>
      <c r="I585" s="100">
        <f t="shared" si="91"/>
        <v>0</v>
      </c>
      <c r="J585" s="145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9.95" customHeight="1" thickBot="1" x14ac:dyDescent="0.35">
      <c r="A586" s="200" t="s">
        <v>598</v>
      </c>
      <c r="B586" s="201"/>
      <c r="C586" s="201"/>
      <c r="D586" s="201"/>
      <c r="E586" s="201"/>
      <c r="F586" s="201"/>
      <c r="G586" s="201"/>
      <c r="H586" s="201"/>
      <c r="I586" s="201"/>
      <c r="J586" s="143"/>
    </row>
    <row r="587" spans="1:26" ht="28.5" customHeight="1" x14ac:dyDescent="0.3">
      <c r="A587" s="114">
        <v>14003</v>
      </c>
      <c r="B587" s="77">
        <v>10063</v>
      </c>
      <c r="C587" s="78" t="str">
        <f>VLOOKUP(A587,Datos!$A$10:$E$1593,3,FALSE)</f>
        <v xml:space="preserve">MASA DE GOMA 500 Grs                    </v>
      </c>
      <c r="D587" s="78">
        <f>VLOOKUP(A587,Datos!$A$10:$E$1593,4,FALSE)</f>
        <v>0</v>
      </c>
      <c r="E587" s="79">
        <f>VLOOKUP(A587,Datos!$A$10:$E$1593,5,FALSE)</f>
        <v>3597.41</v>
      </c>
      <c r="F587" s="125">
        <f>E587-(E587*DESC)</f>
        <v>3597.41</v>
      </c>
      <c r="G587" s="77"/>
      <c r="H587" s="77"/>
      <c r="I587" s="155">
        <f t="shared" ref="I587:I589" si="92">(F587-F587*H587/100)*G587</f>
        <v>0</v>
      </c>
      <c r="J587" s="143"/>
    </row>
    <row r="588" spans="1:26" ht="18" customHeight="1" x14ac:dyDescent="0.3">
      <c r="A588" s="107">
        <v>2173</v>
      </c>
      <c r="B588" s="60" t="s">
        <v>591</v>
      </c>
      <c r="C588" s="69" t="str">
        <f>VLOOKUP(A588,Datos!$A$10:$E$1593,3,FALSE)</f>
        <v xml:space="preserve">MAZA  1000 g.                           </v>
      </c>
      <c r="D588" s="69">
        <f>VLOOKUP(A588,Datos!$A$10:$E$1593,4,FALSE)</f>
        <v>0</v>
      </c>
      <c r="E588" s="70">
        <f>VLOOKUP(A588,Datos!$A$10:$E$1593,5,FALSE)</f>
        <v>14776.07</v>
      </c>
      <c r="F588" s="68">
        <f>E588-(E588*DESC)</f>
        <v>14776.07</v>
      </c>
      <c r="G588" s="60"/>
      <c r="H588" s="60"/>
      <c r="I588" s="94">
        <f t="shared" si="92"/>
        <v>0</v>
      </c>
      <c r="J588" s="144"/>
    </row>
    <row r="589" spans="1:26" ht="18" customHeight="1" thickBot="1" x14ac:dyDescent="0.35">
      <c r="A589" s="112">
        <v>2175</v>
      </c>
      <c r="B589" s="88" t="s">
        <v>591</v>
      </c>
      <c r="C589" s="89" t="str">
        <f>VLOOKUP(A589,Datos!$A$10:$E$1593,3,FALSE)</f>
        <v xml:space="preserve">MAZA 1500 g.                            </v>
      </c>
      <c r="D589" s="89">
        <f>VLOOKUP(A589,Datos!$A$10:$E$1593,4,FALSE)</f>
        <v>0</v>
      </c>
      <c r="E589" s="90">
        <f>VLOOKUP(A589,Datos!$A$10:$E$1593,5,FALSE)</f>
        <v>20404.87</v>
      </c>
      <c r="F589" s="91">
        <f>E589-(E589*DESC)</f>
        <v>20404.87</v>
      </c>
      <c r="G589" s="88"/>
      <c r="H589" s="88"/>
      <c r="I589" s="149">
        <f t="shared" si="92"/>
        <v>0</v>
      </c>
      <c r="J589" s="142"/>
    </row>
    <row r="590" spans="1:26" ht="19.95" customHeight="1" thickBot="1" x14ac:dyDescent="0.35">
      <c r="A590" s="200" t="s">
        <v>601</v>
      </c>
      <c r="B590" s="201"/>
      <c r="C590" s="201"/>
      <c r="D590" s="201"/>
      <c r="E590" s="201"/>
      <c r="F590" s="201"/>
      <c r="G590" s="201"/>
      <c r="H590" s="201"/>
      <c r="I590" s="201"/>
      <c r="J590" s="143"/>
    </row>
    <row r="591" spans="1:26" ht="42" customHeight="1" x14ac:dyDescent="0.3">
      <c r="A591" s="110">
        <v>14095</v>
      </c>
      <c r="B591" s="76">
        <v>12042</v>
      </c>
      <c r="C591" s="85" t="str">
        <f>VLOOKUP(A591,Datos!$A$10:$E$1593,3,FALSE)</f>
        <v xml:space="preserve">PINZA  MULTIPLE PARA SEEGER EN BLISTER  </v>
      </c>
      <c r="D591" s="85">
        <f>VLOOKUP(A591,Datos!$A$10:$E$1593,4,FALSE)</f>
        <v>0</v>
      </c>
      <c r="E591" s="86">
        <f>VLOOKUP(A591,Datos!$A$10:$E$1593,5,FALSE)</f>
        <v>6537.52</v>
      </c>
      <c r="F591" s="87">
        <f t="shared" ref="F591:F603" si="93">E591-(E591*DESC)</f>
        <v>6537.52</v>
      </c>
      <c r="G591" s="76"/>
      <c r="H591" s="76"/>
      <c r="I591" s="101">
        <f t="shared" ref="I591:I603" si="94">(F591-F591*H591/100)*G591</f>
        <v>0</v>
      </c>
      <c r="J591" s="143"/>
    </row>
    <row r="592" spans="1:26" ht="69" customHeight="1" x14ac:dyDescent="0.3">
      <c r="A592" s="111">
        <v>14101</v>
      </c>
      <c r="B592" s="61">
        <v>13224</v>
      </c>
      <c r="C592" s="62" t="str">
        <f>VLOOKUP(A592,Datos!$A$10:$E$1593,3,FALSE)</f>
        <v xml:space="preserve">PINZA DE FUERZA 10" BOCA DE PERRO       </v>
      </c>
      <c r="D592" s="62">
        <f>VLOOKUP(A592,Datos!$A$10:$E$1593,4,FALSE)</f>
        <v>0</v>
      </c>
      <c r="E592" s="63">
        <f>VLOOKUP(A592,Datos!$A$10:$E$1593,5,FALSE)</f>
        <v>8813.2199999999993</v>
      </c>
      <c r="F592" s="64">
        <f t="shared" si="93"/>
        <v>8813.2199999999993</v>
      </c>
      <c r="G592" s="61"/>
      <c r="H592" s="61"/>
      <c r="I592" s="139">
        <f t="shared" si="94"/>
        <v>0</v>
      </c>
      <c r="J592" s="145"/>
    </row>
    <row r="593" spans="1:26" ht="40.5" customHeight="1" x14ac:dyDescent="0.3">
      <c r="A593" s="107">
        <v>14142</v>
      </c>
      <c r="B593" s="60">
        <v>6917</v>
      </c>
      <c r="C593" s="69" t="str">
        <f>VLOOKUP(A593,Datos!$A$10:$E$1593,3,FALSE)</f>
        <v xml:space="preserve">PINZA UNIVERSAL 4,5"                    </v>
      </c>
      <c r="D593" s="69">
        <f>VLOOKUP(A593,Datos!$A$10:$E$1593,4,FALSE)</f>
        <v>0</v>
      </c>
      <c r="E593" s="70">
        <f>VLOOKUP(A593,Datos!$A$10:$E$1593,5,FALSE)</f>
        <v>2641.66</v>
      </c>
      <c r="F593" s="68">
        <f t="shared" si="93"/>
        <v>2641.66</v>
      </c>
      <c r="G593" s="60"/>
      <c r="H593" s="60"/>
      <c r="I593" s="94">
        <f t="shared" si="94"/>
        <v>0</v>
      </c>
      <c r="J593" s="143"/>
    </row>
    <row r="594" spans="1:26" ht="70.95" customHeight="1" x14ac:dyDescent="0.3">
      <c r="A594" s="111">
        <v>18052</v>
      </c>
      <c r="B594" s="61" t="s">
        <v>605</v>
      </c>
      <c r="C594" s="62" t="str">
        <f>VLOOKUP(A594,Datos!$A$10:$E$1593,3,FALSE)</f>
        <v xml:space="preserve">PINZA UNIVERSAL 7" SATINADA             </v>
      </c>
      <c r="D594" s="62">
        <f>VLOOKUP(A594,Datos!$A$10:$E$1593,4,FALSE)</f>
        <v>6</v>
      </c>
      <c r="E594" s="63">
        <f>VLOOKUP(A594,Datos!$A$10:$E$1593,5,FALSE)</f>
        <v>8340.2000000000007</v>
      </c>
      <c r="F594" s="64">
        <f t="shared" si="93"/>
        <v>8340.2000000000007</v>
      </c>
      <c r="G594" s="61"/>
      <c r="H594" s="61"/>
      <c r="I594" s="139">
        <f t="shared" si="94"/>
        <v>0</v>
      </c>
      <c r="J594" s="145"/>
    </row>
    <row r="595" spans="1:26" ht="93.75" customHeight="1" x14ac:dyDescent="0.3">
      <c r="A595" s="107">
        <v>18053</v>
      </c>
      <c r="B595" s="60" t="s">
        <v>605</v>
      </c>
      <c r="C595" s="69" t="str">
        <f>VLOOKUP(A595,Datos!$A$10:$E$1593,3,FALSE)</f>
        <v xml:space="preserve">PINZA PICO DE LORO KNIPEX 10"           </v>
      </c>
      <c r="D595" s="69">
        <f>VLOOKUP(A595,Datos!$A$10:$E$1593,4,FALSE)</f>
        <v>6</v>
      </c>
      <c r="E595" s="70">
        <f>VLOOKUP(A595,Datos!$A$10:$E$1593,5,FALSE)</f>
        <v>11265.98</v>
      </c>
      <c r="F595" s="68">
        <f t="shared" si="93"/>
        <v>11265.98</v>
      </c>
      <c r="G595" s="60"/>
      <c r="H595" s="60"/>
      <c r="I595" s="94">
        <f t="shared" si="94"/>
        <v>0</v>
      </c>
      <c r="J595" s="143"/>
    </row>
    <row r="596" spans="1:26" ht="76.2" customHeight="1" x14ac:dyDescent="0.3">
      <c r="A596" s="111">
        <v>3074</v>
      </c>
      <c r="B596" s="61" t="s">
        <v>407</v>
      </c>
      <c r="C596" s="62" t="str">
        <f>VLOOKUP(A596,Datos!$A$10:$E$1593,3,FALSE)</f>
        <v>PICO DE LORO metz A CREMALLERA Industria</v>
      </c>
      <c r="D596" s="62">
        <f>VLOOKUP(A596,Datos!$A$10:$E$1593,4,FALSE)</f>
        <v>6</v>
      </c>
      <c r="E596" s="63">
        <f>VLOOKUP(A596,Datos!$A$10:$E$1593,5,FALSE)</f>
        <v>15059.72</v>
      </c>
      <c r="F596" s="64">
        <f t="shared" si="93"/>
        <v>15059.72</v>
      </c>
      <c r="G596" s="61"/>
      <c r="H596" s="61"/>
      <c r="I596" s="139">
        <f t="shared" si="94"/>
        <v>0</v>
      </c>
      <c r="J596" s="145"/>
    </row>
    <row r="597" spans="1:26" ht="51" customHeight="1" x14ac:dyDescent="0.3">
      <c r="A597" s="107">
        <v>3075</v>
      </c>
      <c r="B597" s="60" t="s">
        <v>407</v>
      </c>
      <c r="C597" s="69" t="str">
        <f>VLOOKUP(A597,Datos!$A$10:$E$1593,3,FALSE)</f>
        <v xml:space="preserve">PICO DE LORO metz KNIPEX 10 Industrial  </v>
      </c>
      <c r="D597" s="69">
        <f>VLOOKUP(A597,Datos!$A$10:$E$1593,4,FALSE)</f>
        <v>6</v>
      </c>
      <c r="E597" s="70">
        <f>VLOOKUP(A597,Datos!$A$10:$E$1593,5,FALSE)</f>
        <v>18633.53</v>
      </c>
      <c r="F597" s="68">
        <f t="shared" si="93"/>
        <v>18633.53</v>
      </c>
      <c r="G597" s="60"/>
      <c r="H597" s="60"/>
      <c r="I597" s="94">
        <f t="shared" si="94"/>
        <v>0</v>
      </c>
      <c r="J597" s="144"/>
    </row>
    <row r="598" spans="1:26" ht="63.75" customHeight="1" x14ac:dyDescent="0.3">
      <c r="A598" s="111">
        <v>3076</v>
      </c>
      <c r="B598" s="61" t="s">
        <v>407</v>
      </c>
      <c r="C598" s="62" t="str">
        <f>VLOOKUP(A598,Datos!$A$10:$E$1593,3,FALSE)</f>
        <v xml:space="preserve">PICO DE LORO metz KNIPEX 12 Industrial  </v>
      </c>
      <c r="D598" s="62">
        <f>VLOOKUP(A598,Datos!$A$10:$E$1593,4,FALSE)</f>
        <v>6</v>
      </c>
      <c r="E598" s="63">
        <f>VLOOKUP(A598,Datos!$A$10:$E$1593,5,FALSE)</f>
        <v>28633.81</v>
      </c>
      <c r="F598" s="64">
        <f t="shared" si="93"/>
        <v>28633.81</v>
      </c>
      <c r="G598" s="61"/>
      <c r="H598" s="61"/>
      <c r="I598" s="139">
        <f t="shared" si="94"/>
        <v>0</v>
      </c>
      <c r="J598" s="142"/>
    </row>
    <row r="599" spans="1:26" ht="18" customHeight="1" x14ac:dyDescent="0.3">
      <c r="A599" s="107">
        <v>3077</v>
      </c>
      <c r="B599" s="60" t="s">
        <v>407</v>
      </c>
      <c r="C599" s="69" t="str">
        <f>VLOOKUP(A599,Datos!$A$10:$E$1593,3,FALSE)</f>
        <v>PINZA ROSARIO ARTESANO metz 6  INDUSTRIA</v>
      </c>
      <c r="D599" s="69">
        <f>VLOOKUP(A599,Datos!$A$10:$E$1593,4,FALSE)</f>
        <v>6</v>
      </c>
      <c r="E599" s="70">
        <f>VLOOKUP(A599,Datos!$A$10:$E$1593,5,FALSE)</f>
        <v>10540.87</v>
      </c>
      <c r="F599" s="68">
        <f t="shared" si="93"/>
        <v>10540.87</v>
      </c>
      <c r="G599" s="60"/>
      <c r="H599" s="60"/>
      <c r="I599" s="94">
        <f t="shared" si="94"/>
        <v>0</v>
      </c>
      <c r="J599" s="143"/>
    </row>
    <row r="600" spans="1:26" ht="18" customHeight="1" x14ac:dyDescent="0.3">
      <c r="A600" s="111">
        <v>3078</v>
      </c>
      <c r="B600" s="61" t="s">
        <v>407</v>
      </c>
      <c r="C600" s="62" t="str">
        <f>VLOOKUP(A600,Datos!$A$10:$E$1593,3,FALSE)</f>
        <v xml:space="preserve">PINZA UNIVERSAL metz 6  INDUSTRIAL      </v>
      </c>
      <c r="D600" s="62">
        <f>VLOOKUP(A600,Datos!$A$10:$E$1593,4,FALSE)</f>
        <v>6</v>
      </c>
      <c r="E600" s="63">
        <f>VLOOKUP(A600,Datos!$A$10:$E$1593,5,FALSE)</f>
        <v>12596.46</v>
      </c>
      <c r="F600" s="64">
        <f t="shared" si="93"/>
        <v>12596.46</v>
      </c>
      <c r="G600" s="61"/>
      <c r="H600" s="61"/>
      <c r="I600" s="139">
        <f t="shared" si="94"/>
        <v>0</v>
      </c>
      <c r="J600" s="144"/>
    </row>
    <row r="601" spans="1:26" ht="18" customHeight="1" x14ac:dyDescent="0.3">
      <c r="A601" s="107">
        <v>3079</v>
      </c>
      <c r="B601" s="60" t="s">
        <v>407</v>
      </c>
      <c r="C601" s="69" t="str">
        <f>VLOOKUP(A601,Datos!$A$10:$E$1593,3,FALSE)</f>
        <v xml:space="preserve">PINZA UNIVERSAL metz 7  INDUSTRIAL      </v>
      </c>
      <c r="D601" s="69">
        <f>VLOOKUP(A601,Datos!$A$10:$E$1593,4,FALSE)</f>
        <v>6</v>
      </c>
      <c r="E601" s="70">
        <f>VLOOKUP(A601,Datos!$A$10:$E$1593,5,FALSE)</f>
        <v>14976.73</v>
      </c>
      <c r="F601" s="68">
        <f t="shared" si="93"/>
        <v>14976.73</v>
      </c>
      <c r="G601" s="60"/>
      <c r="H601" s="60"/>
      <c r="I601" s="94">
        <f t="shared" si="94"/>
        <v>0</v>
      </c>
      <c r="J601" s="143"/>
    </row>
    <row r="602" spans="1:26" ht="78" customHeight="1" x14ac:dyDescent="0.3">
      <c r="A602" s="111">
        <v>3080</v>
      </c>
      <c r="B602" s="61" t="s">
        <v>407</v>
      </c>
      <c r="C602" s="62" t="str">
        <f>VLOOKUP(A602,Datos!$A$10:$E$1593,3,FALSE)</f>
        <v xml:space="preserve">PINZA UNIVERSAL metz 8  INDUSTRIAL      </v>
      </c>
      <c r="D602" s="62">
        <f>VLOOKUP(A602,Datos!$A$10:$E$1593,4,FALSE)</f>
        <v>6</v>
      </c>
      <c r="E602" s="63">
        <f>VLOOKUP(A602,Datos!$A$10:$E$1593,5,FALSE)</f>
        <v>17990.560000000001</v>
      </c>
      <c r="F602" s="64">
        <f t="shared" si="93"/>
        <v>17990.560000000001</v>
      </c>
      <c r="G602" s="61"/>
      <c r="H602" s="61"/>
      <c r="I602" s="139">
        <f t="shared" si="94"/>
        <v>0</v>
      </c>
      <c r="J602" s="142"/>
    </row>
    <row r="603" spans="1:26" ht="21.6" customHeight="1" thickBot="1" x14ac:dyDescent="0.35">
      <c r="A603" s="108">
        <v>7011</v>
      </c>
      <c r="B603" s="72" t="s">
        <v>594</v>
      </c>
      <c r="C603" s="73" t="str">
        <f>VLOOKUP(A603,Datos!$A$10:$E$1593,3,FALSE)</f>
        <v xml:space="preserve">PINZA EXPLOIT ROSARIO ARTESANO  8       </v>
      </c>
      <c r="D603" s="73">
        <f>VLOOKUP(A603,Datos!$A$10:$E$1593,4,FALSE)</f>
        <v>0</v>
      </c>
      <c r="E603" s="74">
        <f>VLOOKUP(A603,Datos!$A$10:$E$1593,5,FALSE)</f>
        <v>10413.9</v>
      </c>
      <c r="F603" s="75">
        <f t="shared" si="93"/>
        <v>10413.9</v>
      </c>
      <c r="G603" s="72"/>
      <c r="H603" s="72"/>
      <c r="I603" s="100">
        <f t="shared" si="94"/>
        <v>0</v>
      </c>
      <c r="J603" s="143"/>
    </row>
    <row r="604" spans="1:26" ht="19.95" customHeight="1" thickBot="1" x14ac:dyDescent="0.35">
      <c r="A604" s="200" t="s">
        <v>1523</v>
      </c>
      <c r="B604" s="201"/>
      <c r="C604" s="201"/>
      <c r="D604" s="201"/>
      <c r="E604" s="201"/>
      <c r="F604" s="201"/>
      <c r="G604" s="201"/>
      <c r="H604" s="201"/>
      <c r="I604" s="201"/>
      <c r="J604" s="211"/>
    </row>
    <row r="605" spans="1:26" ht="18" customHeight="1" x14ac:dyDescent="0.3">
      <c r="A605" s="114">
        <v>14060</v>
      </c>
      <c r="B605" s="77">
        <v>12426</v>
      </c>
      <c r="C605" s="78" t="str">
        <f>VLOOKUP(A605,Datos!$A$10:$E$1593,3,FALSE)</f>
        <v xml:space="preserve">SARGENTO 15cm                           </v>
      </c>
      <c r="D605" s="78">
        <f>VLOOKUP(A605,Datos!$A$10:$E$1593,4,FALSE)</f>
        <v>0</v>
      </c>
      <c r="E605" s="79">
        <f>VLOOKUP(A605,Datos!$A$10:$E$1593,5,FALSE)</f>
        <v>4746.8100000000004</v>
      </c>
      <c r="F605" s="125">
        <f t="shared" ref="F605:F611" si="95">E605-(E605*DESC)</f>
        <v>4746.8100000000004</v>
      </c>
      <c r="G605" s="77"/>
      <c r="H605" s="77"/>
      <c r="I605" s="155">
        <f t="shared" ref="I605:I611" si="96">(F605-F605*H605/100)*G605</f>
        <v>0</v>
      </c>
      <c r="J605" s="20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8" customHeight="1" x14ac:dyDescent="0.3">
      <c r="A606" s="107">
        <v>14016</v>
      </c>
      <c r="B606" s="60">
        <v>12427</v>
      </c>
      <c r="C606" s="69" t="str">
        <f>VLOOKUP(A606,Datos!$A$10:$E$1593,3,FALSE)</f>
        <v xml:space="preserve">SARGENTO 20cm                           </v>
      </c>
      <c r="D606" s="69">
        <f>VLOOKUP(A606,Datos!$A$10:$E$1593,4,FALSE)</f>
        <v>0</v>
      </c>
      <c r="E606" s="70">
        <f>VLOOKUP(A606,Datos!$A$10:$E$1593,5,FALSE)</f>
        <v>4912.0200000000004</v>
      </c>
      <c r="F606" s="68">
        <f t="shared" si="95"/>
        <v>4912.0200000000004</v>
      </c>
      <c r="G606" s="60"/>
      <c r="H606" s="60"/>
      <c r="I606" s="94">
        <f t="shared" si="96"/>
        <v>0</v>
      </c>
      <c r="J606" s="212"/>
    </row>
    <row r="607" spans="1:26" ht="49.95" customHeight="1" thickBot="1" x14ac:dyDescent="0.35">
      <c r="A607" s="111">
        <v>14040</v>
      </c>
      <c r="B607" s="61">
        <v>12123</v>
      </c>
      <c r="C607" s="62" t="str">
        <f>VLOOKUP(A607,Datos!$A$10:$E$1593,3,FALSE)</f>
        <v xml:space="preserve">PACK 8 BROCHES 2"                       </v>
      </c>
      <c r="D607" s="62">
        <f>VLOOKUP(A607,Datos!$A$10:$E$1593,4,FALSE)</f>
        <v>0</v>
      </c>
      <c r="E607" s="63">
        <f>VLOOKUP(A607,Datos!$A$10:$E$1593,5,FALSE)</f>
        <v>2684.29</v>
      </c>
      <c r="F607" s="64">
        <f t="shared" si="95"/>
        <v>2684.29</v>
      </c>
      <c r="G607" s="61"/>
      <c r="H607" s="61"/>
      <c r="I607" s="139">
        <f t="shared" si="96"/>
        <v>0</v>
      </c>
      <c r="J607" s="152"/>
    </row>
    <row r="608" spans="1:26" ht="58.2" customHeight="1" thickBot="1" x14ac:dyDescent="0.35">
      <c r="A608" s="107">
        <v>14041</v>
      </c>
      <c r="B608" s="60">
        <v>12124</v>
      </c>
      <c r="C608" s="69" t="str">
        <f>VLOOKUP(A608,Datos!$A$10:$E$1593,3,FALSE)</f>
        <v xml:space="preserve">PACK 4  BROCHES 4"                      </v>
      </c>
      <c r="D608" s="69">
        <f>VLOOKUP(A608,Datos!$A$10:$E$1593,4,FALSE)</f>
        <v>0</v>
      </c>
      <c r="E608" s="70">
        <f>VLOOKUP(A608,Datos!$A$10:$E$1593,5,FALSE)</f>
        <v>3476.61</v>
      </c>
      <c r="F608" s="68">
        <f t="shared" si="95"/>
        <v>3476.61</v>
      </c>
      <c r="G608" s="60"/>
      <c r="H608" s="60"/>
      <c r="I608" s="94">
        <f t="shared" si="96"/>
        <v>0</v>
      </c>
      <c r="J608" s="152"/>
    </row>
    <row r="609" spans="1:26" ht="18" customHeight="1" x14ac:dyDescent="0.3">
      <c r="A609" s="111">
        <v>14061</v>
      </c>
      <c r="B609" s="61">
        <v>676</v>
      </c>
      <c r="C609" s="62" t="str">
        <f>VLOOKUP(A609,Datos!$A$10:$E$1593,3,FALSE)</f>
        <v xml:space="preserve">SARGENTO 8" CON TRABA A PINZA           </v>
      </c>
      <c r="D609" s="62">
        <f>VLOOKUP(A609,Datos!$A$10:$E$1593,4,FALSE)</f>
        <v>0</v>
      </c>
      <c r="E609" s="63">
        <f>VLOOKUP(A609,Datos!$A$10:$E$1593,5,FALSE)</f>
        <v>9962.61</v>
      </c>
      <c r="F609" s="64">
        <f t="shared" si="95"/>
        <v>9962.61</v>
      </c>
      <c r="G609" s="61"/>
      <c r="H609" s="61"/>
      <c r="I609" s="139">
        <f t="shared" si="96"/>
        <v>0</v>
      </c>
      <c r="J609" s="157"/>
    </row>
    <row r="610" spans="1:26" ht="18" customHeight="1" x14ac:dyDescent="0.3">
      <c r="A610" s="107">
        <v>14110</v>
      </c>
      <c r="B610" s="60">
        <v>678</v>
      </c>
      <c r="C610" s="69" t="str">
        <f>VLOOKUP(A610,Datos!$A$10:$E$1593,3,FALSE)</f>
        <v xml:space="preserve">SARGENTO 10" CON TRABA PINZA            </v>
      </c>
      <c r="D610" s="69">
        <f>VLOOKUP(A610,Datos!$A$10:$E$1593,4,FALSE)</f>
        <v>0</v>
      </c>
      <c r="E610" s="70">
        <f>VLOOKUP(A610,Datos!$A$10:$E$1593,5,FALSE)</f>
        <v>10516.88</v>
      </c>
      <c r="F610" s="68">
        <f t="shared" si="95"/>
        <v>10516.88</v>
      </c>
      <c r="G610" s="60"/>
      <c r="H610" s="60"/>
      <c r="I610" s="94">
        <f t="shared" si="96"/>
        <v>0</v>
      </c>
      <c r="J610" s="143"/>
    </row>
    <row r="611" spans="1:26" ht="36.6" customHeight="1" thickBot="1" x14ac:dyDescent="0.35">
      <c r="A611" s="112">
        <v>14111</v>
      </c>
      <c r="B611" s="88">
        <v>679</v>
      </c>
      <c r="C611" s="89" t="str">
        <f>VLOOKUP(A611,Datos!$A$10:$E$1593,3,FALSE)</f>
        <v xml:space="preserve">SARGENTO 12" CON TRABA PINZA            </v>
      </c>
      <c r="D611" s="89">
        <f>VLOOKUP(A611,Datos!$A$10:$E$1593,4,FALSE)</f>
        <v>0</v>
      </c>
      <c r="E611" s="90">
        <f>VLOOKUP(A611,Datos!$A$10:$E$1593,5,FALSE)</f>
        <v>11147.54</v>
      </c>
      <c r="F611" s="91">
        <f t="shared" si="95"/>
        <v>11147.54</v>
      </c>
      <c r="G611" s="88"/>
      <c r="H611" s="88"/>
      <c r="I611" s="149">
        <f t="shared" si="96"/>
        <v>0</v>
      </c>
      <c r="J611" s="143"/>
    </row>
    <row r="612" spans="1:26" ht="19.95" customHeight="1" thickBot="1" x14ac:dyDescent="0.35">
      <c r="A612" s="200" t="s">
        <v>622</v>
      </c>
      <c r="B612" s="201"/>
      <c r="C612" s="201"/>
      <c r="D612" s="201"/>
      <c r="E612" s="201"/>
      <c r="F612" s="201"/>
      <c r="G612" s="201"/>
      <c r="H612" s="201"/>
      <c r="I612" s="201"/>
      <c r="J612" s="144"/>
    </row>
    <row r="613" spans="1:26" ht="52.95" customHeight="1" x14ac:dyDescent="0.3">
      <c r="A613" s="109">
        <v>25004</v>
      </c>
      <c r="B613" s="80" t="s">
        <v>623</v>
      </c>
      <c r="C613" s="92" t="str">
        <f>VLOOKUP(A613,Datos!$A$10:$E$1593,3,FALSE)</f>
        <v xml:space="preserve">REMACHADORA INDUSTRIAL DE FUNDICION     </v>
      </c>
      <c r="D613" s="92">
        <f>VLOOKUP(A613,Datos!$A$10:$E$1593,4,FALSE)</f>
        <v>0</v>
      </c>
      <c r="E613" s="93">
        <f>VLOOKUP(A613,Datos!$A$10:$E$1593,5,FALSE)</f>
        <v>18068.71</v>
      </c>
      <c r="F613" s="127">
        <f>E613-(E613*DESC)</f>
        <v>18068.71</v>
      </c>
      <c r="G613" s="80"/>
      <c r="H613" s="80"/>
      <c r="I613" s="156">
        <f t="shared" ref="I613:I614" si="97">(F613-F613*H613/100)*G613</f>
        <v>0</v>
      </c>
      <c r="J613" s="142"/>
    </row>
    <row r="614" spans="1:26" ht="73.2" customHeight="1" thickBot="1" x14ac:dyDescent="0.35">
      <c r="A614" s="112">
        <v>18062</v>
      </c>
      <c r="B614" s="88" t="s">
        <v>625</v>
      </c>
      <c r="C614" s="89" t="str">
        <f>VLOOKUP(A614,Datos!$A$10:$E$1593,3,FALSE)</f>
        <v xml:space="preserve">REMACHADORA 10" CUERPO FUNDICION        </v>
      </c>
      <c r="D614" s="89">
        <f>VLOOKUP(A614,Datos!$A$10:$E$1593,4,FALSE)</f>
        <v>6</v>
      </c>
      <c r="E614" s="90">
        <f>VLOOKUP(A614,Datos!$A$10:$E$1593,5,FALSE)</f>
        <v>15985.29</v>
      </c>
      <c r="F614" s="91">
        <f>E614-(E614*DESC)</f>
        <v>15985.29</v>
      </c>
      <c r="G614" s="88"/>
      <c r="H614" s="88"/>
      <c r="I614" s="149">
        <f t="shared" si="97"/>
        <v>0</v>
      </c>
      <c r="J614" s="143"/>
    </row>
    <row r="615" spans="1:26" ht="19.95" customHeight="1" thickBot="1" x14ac:dyDescent="0.35">
      <c r="A615" s="200" t="s">
        <v>627</v>
      </c>
      <c r="B615" s="201"/>
      <c r="C615" s="201"/>
      <c r="D615" s="201"/>
      <c r="E615" s="201"/>
      <c r="F615" s="201"/>
      <c r="G615" s="201"/>
      <c r="H615" s="201"/>
      <c r="I615" s="201"/>
      <c r="J615" s="144"/>
    </row>
    <row r="616" spans="1:26" ht="18" customHeight="1" x14ac:dyDescent="0.3">
      <c r="A616" s="110">
        <v>6023</v>
      </c>
      <c r="B616" s="76" t="s">
        <v>171</v>
      </c>
      <c r="C616" s="85" t="str">
        <f>VLOOKUP(A616,Datos!$A$10:$E$1593,3,FALSE)</f>
        <v xml:space="preserve">Serrucho Carpintero de 30 Cabo Plastico </v>
      </c>
      <c r="D616" s="85">
        <f>VLOOKUP(A616,Datos!$A$10:$E$1593,4,FALSE)</f>
        <v>6</v>
      </c>
      <c r="E616" s="86">
        <f>VLOOKUP(A616,Datos!$A$10:$E$1593,5,FALSE)</f>
        <v>11866.6</v>
      </c>
      <c r="F616" s="87">
        <f t="shared" ref="F616:F620" si="98">E616-(E616*DESC)</f>
        <v>11866.6</v>
      </c>
      <c r="G616" s="76"/>
      <c r="H616" s="76"/>
      <c r="I616" s="101">
        <f t="shared" ref="I616:I620" si="99">(F616-F616*H616/100)*G616</f>
        <v>0</v>
      </c>
      <c r="J616" s="143"/>
    </row>
    <row r="617" spans="1:26" ht="18" customHeight="1" x14ac:dyDescent="0.3">
      <c r="A617" s="111">
        <v>6024</v>
      </c>
      <c r="B617" s="61" t="s">
        <v>171</v>
      </c>
      <c r="C617" s="62" t="str">
        <f>VLOOKUP(A617,Datos!$A$10:$E$1593,3,FALSE)</f>
        <v xml:space="preserve">Serrucho Carpintero de 40 Cabo Plastico </v>
      </c>
      <c r="D617" s="62">
        <f>VLOOKUP(A617,Datos!$A$10:$E$1593,4,FALSE)</f>
        <v>6</v>
      </c>
      <c r="E617" s="63">
        <f>VLOOKUP(A617,Datos!$A$10:$E$1593,5,FALSE)</f>
        <v>14488.91</v>
      </c>
      <c r="F617" s="64">
        <f t="shared" si="98"/>
        <v>14488.91</v>
      </c>
      <c r="G617" s="61"/>
      <c r="H617" s="61"/>
      <c r="I617" s="139">
        <f t="shared" si="99"/>
        <v>0</v>
      </c>
      <c r="J617" s="143"/>
    </row>
    <row r="618" spans="1:26" ht="18" customHeight="1" x14ac:dyDescent="0.3">
      <c r="A618" s="107">
        <v>6025</v>
      </c>
      <c r="B618" s="60" t="s">
        <v>171</v>
      </c>
      <c r="C618" s="69" t="str">
        <f>VLOOKUP(A618,Datos!$A$10:$E$1593,3,FALSE)</f>
        <v xml:space="preserve">Serrucho Carpintero de 50 Cabo Plastico </v>
      </c>
      <c r="D618" s="69">
        <f>VLOOKUP(A618,Datos!$A$10:$E$1593,4,FALSE)</f>
        <v>6</v>
      </c>
      <c r="E618" s="70">
        <f>VLOOKUP(A618,Datos!$A$10:$E$1593,5,FALSE)</f>
        <v>16846.34</v>
      </c>
      <c r="F618" s="68">
        <f t="shared" si="98"/>
        <v>16846.34</v>
      </c>
      <c r="G618" s="60"/>
      <c r="H618" s="60"/>
      <c r="I618" s="94">
        <f t="shared" si="99"/>
        <v>0</v>
      </c>
      <c r="J618" s="142"/>
    </row>
    <row r="619" spans="1:26" ht="50.25" customHeight="1" x14ac:dyDescent="0.3">
      <c r="A619" s="111">
        <v>6028</v>
      </c>
      <c r="B619" s="61" t="s">
        <v>171</v>
      </c>
      <c r="C619" s="62" t="str">
        <f>VLOOKUP(A619,Datos!$A$10:$E$1593,3,FALSE)</f>
        <v xml:space="preserve">Serrucho para Yeso/Durlock 15cm         </v>
      </c>
      <c r="D619" s="62">
        <f>VLOOKUP(A619,Datos!$A$10:$E$1593,4,FALSE)</f>
        <v>8</v>
      </c>
      <c r="E619" s="63">
        <f>VLOOKUP(A619,Datos!$A$10:$E$1593,5,FALSE)</f>
        <v>9185.14</v>
      </c>
      <c r="F619" s="64">
        <f t="shared" si="98"/>
        <v>9185.14</v>
      </c>
      <c r="G619" s="61"/>
      <c r="H619" s="61"/>
      <c r="I619" s="139">
        <f t="shared" si="99"/>
        <v>0</v>
      </c>
      <c r="J619" s="143"/>
    </row>
    <row r="620" spans="1:26" ht="42.75" customHeight="1" thickBot="1" x14ac:dyDescent="0.35">
      <c r="A620" s="108">
        <v>6070</v>
      </c>
      <c r="B620" s="72" t="s">
        <v>171</v>
      </c>
      <c r="C620" s="73" t="str">
        <f>VLOOKUP(A620,Datos!$A$10:$E$1593,3,FALSE)</f>
        <v xml:space="preserve">SERRUCHO CABO PLASTICO CORTA RETAK      </v>
      </c>
      <c r="D620" s="73">
        <f>VLOOKUP(A620,Datos!$A$10:$E$1593,4,FALSE)</f>
        <v>0</v>
      </c>
      <c r="E620" s="74">
        <f>VLOOKUP(A620,Datos!$A$10:$E$1593,5,FALSE)</f>
        <v>24411.51</v>
      </c>
      <c r="F620" s="75">
        <f t="shared" si="98"/>
        <v>24411.51</v>
      </c>
      <c r="G620" s="72"/>
      <c r="H620" s="72"/>
      <c r="I620" s="100">
        <f t="shared" si="99"/>
        <v>0</v>
      </c>
      <c r="J620" s="145"/>
    </row>
    <row r="621" spans="1:26" ht="19.95" customHeight="1" thickBot="1" x14ac:dyDescent="0.35">
      <c r="A621" s="200" t="s">
        <v>634</v>
      </c>
      <c r="B621" s="201"/>
      <c r="C621" s="201"/>
      <c r="D621" s="201"/>
      <c r="E621" s="201"/>
      <c r="F621" s="201"/>
      <c r="G621" s="201"/>
      <c r="H621" s="201"/>
      <c r="I621" s="201"/>
      <c r="J621" s="209"/>
    </row>
    <row r="622" spans="1:26" ht="37.200000000000003" customHeight="1" x14ac:dyDescent="0.3">
      <c r="A622" s="114">
        <v>18056</v>
      </c>
      <c r="B622" s="77" t="s">
        <v>635</v>
      </c>
      <c r="C622" s="78" t="str">
        <f>VLOOKUP(A622,Datos!$A$10:$E$1593,3,FALSE)</f>
        <v xml:space="preserve">ARCO DE SIERRA CROMADO PUÑO ANATOMICO   </v>
      </c>
      <c r="D622" s="78">
        <f>VLOOKUP(A622,Datos!$A$10:$E$1593,4,FALSE)</f>
        <v>15</v>
      </c>
      <c r="E622" s="79">
        <f>VLOOKUP(A622,Datos!$A$10:$E$1593,5,FALSE)</f>
        <v>7235.08</v>
      </c>
      <c r="F622" s="125">
        <f t="shared" ref="F622:F630" si="100">E622-(E622*DESC)</f>
        <v>7235.08</v>
      </c>
      <c r="G622" s="77"/>
      <c r="H622" s="77"/>
      <c r="I622" s="155">
        <f t="shared" ref="I622:I630" si="101">(F622-F622*H622/100)*G622</f>
        <v>0</v>
      </c>
      <c r="J622" s="210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33.6" customHeight="1" x14ac:dyDescent="0.3">
      <c r="A623" s="107">
        <v>18001</v>
      </c>
      <c r="B623" s="60" t="s">
        <v>637</v>
      </c>
      <c r="C623" s="69" t="str">
        <f>VLOOKUP(A623,Datos!$A$10:$E$1593,3,FALSE)</f>
        <v xml:space="preserve">ARCO SIERRA JUNIOR C/HOJA               </v>
      </c>
      <c r="D623" s="69">
        <f>VLOOKUP(A623,Datos!$A$10:$E$1593,4,FALSE)</f>
        <v>0</v>
      </c>
      <c r="E623" s="70">
        <f>VLOOKUP(A623,Datos!$A$10:$E$1593,5,FALSE)</f>
        <v>1713.66</v>
      </c>
      <c r="F623" s="68">
        <f t="shared" si="100"/>
        <v>1713.66</v>
      </c>
      <c r="G623" s="60"/>
      <c r="H623" s="60"/>
      <c r="I623" s="94">
        <f t="shared" si="101"/>
        <v>0</v>
      </c>
      <c r="J623" s="145"/>
    </row>
    <row r="624" spans="1:26" ht="51.6" customHeight="1" x14ac:dyDescent="0.3">
      <c r="A624" s="111">
        <v>25010</v>
      </c>
      <c r="B624" s="61" t="s">
        <v>639</v>
      </c>
      <c r="C624" s="62" t="str">
        <f>VLOOKUP(A624,Datos!$A$10:$E$1593,3,FALSE)</f>
        <v xml:space="preserve">HOJA DE SIERRA  JUNIOR (PACK 10 HOJAS)  </v>
      </c>
      <c r="D624" s="62">
        <f>VLOOKUP(A624,Datos!$A$10:$E$1593,4,FALSE)</f>
        <v>0</v>
      </c>
      <c r="E624" s="63">
        <f>VLOOKUP(A624,Datos!$A$10:$E$1593,5,FALSE)</f>
        <v>12462.98</v>
      </c>
      <c r="F624" s="64">
        <f t="shared" si="100"/>
        <v>12462.98</v>
      </c>
      <c r="G624" s="61"/>
      <c r="H624" s="61"/>
      <c r="I624" s="139">
        <f t="shared" si="101"/>
        <v>0</v>
      </c>
      <c r="J624" s="143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8" customHeight="1" x14ac:dyDescent="0.3">
      <c r="A625" s="107">
        <v>25011</v>
      </c>
      <c r="B625" s="60" t="s">
        <v>641</v>
      </c>
      <c r="C625" s="69" t="str">
        <f>VLOOKUP(A625,Datos!$A$10:$E$1593,3,FALSE)</f>
        <v>HOJA DE SIERRA  ACERO RAPIDO  18 DIENTES</v>
      </c>
      <c r="D625" s="69">
        <f>VLOOKUP(A625,Datos!$A$10:$E$1593,4,FALSE)</f>
        <v>10</v>
      </c>
      <c r="E625" s="70">
        <f>VLOOKUP(A625,Datos!$A$10:$E$1593,5,FALSE)</f>
        <v>2558.98</v>
      </c>
      <c r="F625" s="68">
        <f t="shared" si="100"/>
        <v>2558.98</v>
      </c>
      <c r="G625" s="60"/>
      <c r="H625" s="60"/>
      <c r="I625" s="94">
        <f t="shared" si="101"/>
        <v>0</v>
      </c>
      <c r="J625" s="144"/>
    </row>
    <row r="626" spans="1:26" ht="18" customHeight="1" x14ac:dyDescent="0.3">
      <c r="A626" s="111">
        <v>25012</v>
      </c>
      <c r="B626" s="61" t="s">
        <v>641</v>
      </c>
      <c r="C626" s="62" t="str">
        <f>VLOOKUP(A626,Datos!$A$10:$E$1593,3,FALSE)</f>
        <v>HOJA DE SIERRA  ACERO RAPIDO  24 DIENTES</v>
      </c>
      <c r="D626" s="62">
        <f>VLOOKUP(A626,Datos!$A$10:$E$1593,4,FALSE)</f>
        <v>10</v>
      </c>
      <c r="E626" s="63">
        <f>VLOOKUP(A626,Datos!$A$10:$E$1593,5,FALSE)</f>
        <v>2558.98</v>
      </c>
      <c r="F626" s="64">
        <f t="shared" si="100"/>
        <v>2558.98</v>
      </c>
      <c r="G626" s="61"/>
      <c r="H626" s="61"/>
      <c r="I626" s="139">
        <f t="shared" si="101"/>
        <v>0</v>
      </c>
      <c r="J626" s="143"/>
    </row>
    <row r="627" spans="1:26" ht="18" customHeight="1" x14ac:dyDescent="0.3">
      <c r="A627" s="107">
        <v>25013</v>
      </c>
      <c r="B627" s="60" t="s">
        <v>641</v>
      </c>
      <c r="C627" s="69" t="str">
        <f>VLOOKUP(A627,Datos!$A$10:$E$1593,3,FALSE)</f>
        <v>HOJA DE SIERRA  ACERO RAPIDO  32 DIENTES</v>
      </c>
      <c r="D627" s="69">
        <f>VLOOKUP(A627,Datos!$A$10:$E$1593,4,FALSE)</f>
        <v>10</v>
      </c>
      <c r="E627" s="70">
        <f>VLOOKUP(A627,Datos!$A$10:$E$1593,5,FALSE)</f>
        <v>2558.98</v>
      </c>
      <c r="F627" s="68">
        <f t="shared" si="100"/>
        <v>2558.98</v>
      </c>
      <c r="G627" s="60"/>
      <c r="H627" s="60"/>
      <c r="I627" s="94">
        <f t="shared" si="101"/>
        <v>0</v>
      </c>
      <c r="J627" s="142"/>
    </row>
    <row r="628" spans="1:26" ht="18" customHeight="1" x14ac:dyDescent="0.3">
      <c r="A628" s="111">
        <v>25014</v>
      </c>
      <c r="B628" s="61" t="s">
        <v>641</v>
      </c>
      <c r="C628" s="62" t="str">
        <f>VLOOKUP(A628,Datos!$A$10:$E$1593,3,FALSE)</f>
        <v xml:space="preserve">HOJA DE SIERRA  BIMETAL 18 DIENTES      </v>
      </c>
      <c r="D628" s="62">
        <f>VLOOKUP(A628,Datos!$A$10:$E$1593,4,FALSE)</f>
        <v>10</v>
      </c>
      <c r="E628" s="63">
        <f>VLOOKUP(A628,Datos!$A$10:$E$1593,5,FALSE)</f>
        <v>2342.0100000000002</v>
      </c>
      <c r="F628" s="64">
        <f t="shared" si="100"/>
        <v>2342.0100000000002</v>
      </c>
      <c r="G628" s="61"/>
      <c r="H628" s="61"/>
      <c r="I628" s="139">
        <f t="shared" si="101"/>
        <v>0</v>
      </c>
      <c r="J628" s="143"/>
    </row>
    <row r="629" spans="1:26" ht="18" customHeight="1" x14ac:dyDescent="0.3">
      <c r="A629" s="107">
        <v>25015</v>
      </c>
      <c r="B629" s="60" t="s">
        <v>641</v>
      </c>
      <c r="C629" s="69" t="str">
        <f>VLOOKUP(A629,Datos!$A$10:$E$1593,3,FALSE)</f>
        <v xml:space="preserve">HOJA DE SIERRA  BIMETAL 24 DIENTES      </v>
      </c>
      <c r="D629" s="69">
        <f>VLOOKUP(A629,Datos!$A$10:$E$1593,4,FALSE)</f>
        <v>10</v>
      </c>
      <c r="E629" s="70">
        <f>VLOOKUP(A629,Datos!$A$10:$E$1593,5,FALSE)</f>
        <v>2342.0100000000002</v>
      </c>
      <c r="F629" s="68">
        <f t="shared" si="100"/>
        <v>2342.0100000000002</v>
      </c>
      <c r="G629" s="60"/>
      <c r="H629" s="60"/>
      <c r="I629" s="94">
        <f t="shared" si="101"/>
        <v>0</v>
      </c>
      <c r="J629" s="143"/>
    </row>
    <row r="630" spans="1:26" ht="18" customHeight="1" thickBot="1" x14ac:dyDescent="0.35">
      <c r="A630" s="112">
        <v>25016</v>
      </c>
      <c r="B630" s="88" t="s">
        <v>641</v>
      </c>
      <c r="C630" s="89" t="str">
        <f>VLOOKUP(A630,Datos!$A$10:$E$1593,3,FALSE)</f>
        <v xml:space="preserve">HOJA DE SIERRA  BIMETAL 32 DIENTES      </v>
      </c>
      <c r="D630" s="89">
        <f>VLOOKUP(A630,Datos!$A$10:$E$1593,4,FALSE)</f>
        <v>10</v>
      </c>
      <c r="E630" s="90">
        <f>VLOOKUP(A630,Datos!$A$10:$E$1593,5,FALSE)</f>
        <v>2342.0100000000002</v>
      </c>
      <c r="F630" s="91">
        <f t="shared" si="100"/>
        <v>2342.0100000000002</v>
      </c>
      <c r="G630" s="88"/>
      <c r="H630" s="88"/>
      <c r="I630" s="149">
        <f t="shared" si="101"/>
        <v>0</v>
      </c>
      <c r="J630" s="143"/>
    </row>
    <row r="631" spans="1:26" ht="19.95" customHeight="1" thickBot="1" x14ac:dyDescent="0.35">
      <c r="A631" s="200" t="s">
        <v>648</v>
      </c>
      <c r="B631" s="201"/>
      <c r="C631" s="201"/>
      <c r="D631" s="201"/>
      <c r="E631" s="201"/>
      <c r="F631" s="201"/>
      <c r="G631" s="201"/>
      <c r="H631" s="201"/>
      <c r="I631" s="201"/>
      <c r="J631" s="144"/>
    </row>
    <row r="632" spans="1:26" ht="18" customHeight="1" x14ac:dyDescent="0.3">
      <c r="A632" s="110">
        <v>3081</v>
      </c>
      <c r="B632" s="76" t="s">
        <v>407</v>
      </c>
      <c r="C632" s="85" t="str">
        <f>VLOOKUP(A632,Datos!$A$10:$E$1593,3,FALSE)</f>
        <v>TENAZA metz ARMADOR   9 (1/2 corte) indu</v>
      </c>
      <c r="D632" s="85">
        <f>VLOOKUP(A632,Datos!$A$10:$E$1593,4,FALSE)</f>
        <v>6</v>
      </c>
      <c r="E632" s="86">
        <f>VLOOKUP(A632,Datos!$A$10:$E$1593,5,FALSE)</f>
        <v>16924.759999999998</v>
      </c>
      <c r="F632" s="87">
        <f t="shared" ref="F632:F637" si="102">E632-(E632*DESC)</f>
        <v>16924.759999999998</v>
      </c>
      <c r="G632" s="76"/>
      <c r="H632" s="76"/>
      <c r="I632" s="101">
        <f t="shared" ref="I632:I637" si="103">(F632-F632*H632/100)*G632</f>
        <v>0</v>
      </c>
      <c r="J632" s="143"/>
    </row>
    <row r="633" spans="1:26" ht="18" customHeight="1" x14ac:dyDescent="0.3">
      <c r="A633" s="111">
        <v>3082</v>
      </c>
      <c r="B633" s="61" t="s">
        <v>407</v>
      </c>
      <c r="C633" s="62" t="str">
        <f>VLOOKUP(A633,Datos!$A$10:$E$1593,3,FALSE)</f>
        <v>TENAZA metz ARMADOR 10 (1/2 corte) indus</v>
      </c>
      <c r="D633" s="62">
        <f>VLOOKUP(A633,Datos!$A$10:$E$1593,4,FALSE)</f>
        <v>6</v>
      </c>
      <c r="E633" s="63">
        <f>VLOOKUP(A633,Datos!$A$10:$E$1593,5,FALSE)</f>
        <v>18796.97</v>
      </c>
      <c r="F633" s="64">
        <f t="shared" si="102"/>
        <v>18796.97</v>
      </c>
      <c r="G633" s="61"/>
      <c r="H633" s="61"/>
      <c r="I633" s="139">
        <f t="shared" si="103"/>
        <v>0</v>
      </c>
      <c r="J633" s="143"/>
    </row>
    <row r="634" spans="1:26" ht="18" customHeight="1" x14ac:dyDescent="0.3">
      <c r="A634" s="107">
        <v>3790</v>
      </c>
      <c r="B634" s="60" t="s">
        <v>407</v>
      </c>
      <c r="C634" s="69" t="str">
        <f>VLOOKUP(A634,Datos!$A$10:$E$1593,3,FALSE)</f>
        <v>TENAZA metz ARMADOR 12 (1/2 corte) indus</v>
      </c>
      <c r="D634" s="69">
        <f>VLOOKUP(A634,Datos!$A$10:$E$1593,4,FALSE)</f>
        <v>6</v>
      </c>
      <c r="E634" s="70">
        <f>VLOOKUP(A634,Datos!$A$10:$E$1593,5,FALSE)</f>
        <v>26627.85</v>
      </c>
      <c r="F634" s="68">
        <f t="shared" si="102"/>
        <v>26627.85</v>
      </c>
      <c r="G634" s="60"/>
      <c r="H634" s="60"/>
      <c r="I634" s="94">
        <f t="shared" si="103"/>
        <v>0</v>
      </c>
      <c r="J634" s="142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8" customHeight="1" x14ac:dyDescent="0.3">
      <c r="A635" s="111">
        <v>3083</v>
      </c>
      <c r="B635" s="61" t="s">
        <v>407</v>
      </c>
      <c r="C635" s="62" t="str">
        <f>VLOOKUP(A635,Datos!$A$10:$E$1593,3,FALSE)</f>
        <v xml:space="preserve">TENAZA metz CARPINTERO 6 industrial     </v>
      </c>
      <c r="D635" s="62">
        <f>VLOOKUP(A635,Datos!$A$10:$E$1593,4,FALSE)</f>
        <v>6</v>
      </c>
      <c r="E635" s="63">
        <f>VLOOKUP(A635,Datos!$A$10:$E$1593,5,FALSE)</f>
        <v>12822.25</v>
      </c>
      <c r="F635" s="64">
        <f t="shared" si="102"/>
        <v>12822.25</v>
      </c>
      <c r="G635" s="61"/>
      <c r="H635" s="61"/>
      <c r="I635" s="139">
        <f t="shared" si="103"/>
        <v>0</v>
      </c>
      <c r="J635" s="143"/>
    </row>
    <row r="636" spans="1:26" ht="18" customHeight="1" x14ac:dyDescent="0.3">
      <c r="A636" s="107">
        <v>3084</v>
      </c>
      <c r="B636" s="60" t="s">
        <v>407</v>
      </c>
      <c r="C636" s="69" t="str">
        <f>VLOOKUP(A636,Datos!$A$10:$E$1593,3,FALSE)</f>
        <v xml:space="preserve">TENAZA metz CARPINTERO 7 industrial     </v>
      </c>
      <c r="D636" s="69">
        <f>VLOOKUP(A636,Datos!$A$10:$E$1593,4,FALSE)</f>
        <v>6</v>
      </c>
      <c r="E636" s="70">
        <f>VLOOKUP(A636,Datos!$A$10:$E$1593,5,FALSE)</f>
        <v>14637.76</v>
      </c>
      <c r="F636" s="68">
        <f t="shared" si="102"/>
        <v>14637.76</v>
      </c>
      <c r="G636" s="60"/>
      <c r="H636" s="60"/>
      <c r="I636" s="94">
        <f t="shared" si="103"/>
        <v>0</v>
      </c>
      <c r="J636" s="143"/>
    </row>
    <row r="637" spans="1:26" ht="51" customHeight="1" thickBot="1" x14ac:dyDescent="0.35">
      <c r="A637" s="112">
        <v>3085</v>
      </c>
      <c r="B637" s="88" t="s">
        <v>407</v>
      </c>
      <c r="C637" s="89" t="str">
        <f>VLOOKUP(A637,Datos!$A$10:$E$1593,3,FALSE)</f>
        <v xml:space="preserve">TENAZA metz CARPINTERO 8 industrial     </v>
      </c>
      <c r="D637" s="89">
        <f>VLOOKUP(A637,Datos!$A$10:$E$1593,4,FALSE)</f>
        <v>6</v>
      </c>
      <c r="E637" s="90">
        <f>VLOOKUP(A637,Datos!$A$10:$E$1593,5,FALSE)</f>
        <v>16438.82</v>
      </c>
      <c r="F637" s="91">
        <f t="shared" si="102"/>
        <v>16438.82</v>
      </c>
      <c r="G637" s="88"/>
      <c r="H637" s="88"/>
      <c r="I637" s="149">
        <f t="shared" si="103"/>
        <v>0</v>
      </c>
      <c r="J637" s="146"/>
    </row>
    <row r="638" spans="1:26" ht="31.95" customHeight="1" thickBot="1" x14ac:dyDescent="0.35">
      <c r="A638" s="204" t="s">
        <v>655</v>
      </c>
      <c r="B638" s="205"/>
      <c r="C638" s="205"/>
      <c r="D638" s="205"/>
      <c r="E638" s="205"/>
      <c r="F638" s="205"/>
      <c r="G638" s="205"/>
      <c r="H638" s="205"/>
      <c r="I638" s="205"/>
      <c r="J638" s="206"/>
    </row>
    <row r="639" spans="1:26" ht="19.95" customHeight="1" thickBot="1" x14ac:dyDescent="0.35">
      <c r="A639" s="200" t="s">
        <v>656</v>
      </c>
      <c r="B639" s="201"/>
      <c r="C639" s="201"/>
      <c r="D639" s="201"/>
      <c r="E639" s="201"/>
      <c r="F639" s="201"/>
      <c r="G639" s="201"/>
      <c r="H639" s="201"/>
      <c r="I639" s="201"/>
      <c r="J639" s="158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8" customHeight="1" x14ac:dyDescent="0.3">
      <c r="A640" s="110">
        <v>11004</v>
      </c>
      <c r="B640" s="76">
        <v>1092</v>
      </c>
      <c r="C640" s="85" t="str">
        <f>VLOOKUP(A640,Datos!$A$10:$E$1593,3,FALSE)</f>
        <v xml:space="preserve">SAPITO REGADOR                          </v>
      </c>
      <c r="D640" s="85">
        <f>VLOOKUP(A640,Datos!$A$10:$E$1593,4,FALSE)</f>
        <v>1</v>
      </c>
      <c r="E640" s="86">
        <f>VLOOKUP(A640,Datos!$A$10:$E$1593,5,FALSE)</f>
        <v>809.86</v>
      </c>
      <c r="F640" s="87">
        <f t="shared" ref="F640:F644" si="104">E640-(E640*DESC)</f>
        <v>809.86</v>
      </c>
      <c r="G640" s="76"/>
      <c r="H640" s="76"/>
      <c r="I640" s="101">
        <f t="shared" ref="I640:I644" si="105">(F640-F640*H640/100)*G640</f>
        <v>0</v>
      </c>
      <c r="J640" s="116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57.6" customHeight="1" x14ac:dyDescent="0.3">
      <c r="A641" s="111">
        <v>14151</v>
      </c>
      <c r="B641" s="61">
        <v>8802</v>
      </c>
      <c r="C641" s="62" t="str">
        <f>VLOOKUP(A641,Datos!$A$10:$E$1593,3,FALSE)</f>
        <v xml:space="preserve">PISTOLA RIEGO 4 FUNCIONES               </v>
      </c>
      <c r="D641" s="62">
        <f>VLOOKUP(A641,Datos!$A$10:$E$1593,4,FALSE)</f>
        <v>0</v>
      </c>
      <c r="E641" s="63">
        <f>VLOOKUP(A641,Datos!$A$10:$E$1593,5,FALSE)</f>
        <v>3274.09</v>
      </c>
      <c r="F641" s="64">
        <f t="shared" si="104"/>
        <v>3274.09</v>
      </c>
      <c r="G641" s="61"/>
      <c r="H641" s="61"/>
      <c r="I641" s="139">
        <f t="shared" si="105"/>
        <v>0</v>
      </c>
      <c r="J641" s="145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36.75" customHeight="1" x14ac:dyDescent="0.3">
      <c r="A642" s="107">
        <v>14165</v>
      </c>
      <c r="B642" s="60" t="s">
        <v>137</v>
      </c>
      <c r="C642" s="69" t="str">
        <f>VLOOKUP(A642,Datos!$A$10:$E$1593,3,FALSE)</f>
        <v xml:space="preserve">PICO PARA MANGUERA ACOPLE RAPIDO        </v>
      </c>
      <c r="D642" s="69">
        <f>VLOOKUP(A642,Datos!$A$10:$E$1593,4,FALSE)</f>
        <v>0</v>
      </c>
      <c r="E642" s="70">
        <f>VLOOKUP(A642,Datos!$A$10:$E$1593,5,FALSE)</f>
        <v>1141.0999999999999</v>
      </c>
      <c r="F642" s="68">
        <f t="shared" si="104"/>
        <v>1141.0999999999999</v>
      </c>
      <c r="G642" s="60"/>
      <c r="H642" s="60"/>
      <c r="I642" s="94">
        <f t="shared" si="105"/>
        <v>0</v>
      </c>
      <c r="J642" s="145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44.25" customHeight="1" x14ac:dyDescent="0.3">
      <c r="A643" s="111">
        <v>25097</v>
      </c>
      <c r="B643" s="61" t="s">
        <v>660</v>
      </c>
      <c r="C643" s="62" t="str">
        <f>VLOOKUP(A643,Datos!$A$10:$E$1593,3,FALSE)</f>
        <v>PISTOLA ROCIADOR  EL ABUELO 5 POSICIONES</v>
      </c>
      <c r="D643" s="62">
        <f>VLOOKUP(A643,Datos!$A$10:$E$1593,4,FALSE)</f>
        <v>0</v>
      </c>
      <c r="E643" s="63">
        <f>VLOOKUP(A643,Datos!$A$10:$E$1593,5,FALSE)</f>
        <v>10337.61</v>
      </c>
      <c r="F643" s="64">
        <f t="shared" si="104"/>
        <v>10337.61</v>
      </c>
      <c r="G643" s="61"/>
      <c r="H643" s="61"/>
      <c r="I643" s="139">
        <f t="shared" si="105"/>
        <v>0</v>
      </c>
      <c r="J643" s="143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27" customHeight="1" thickBot="1" x14ac:dyDescent="0.35">
      <c r="A644" s="108">
        <v>2140</v>
      </c>
      <c r="B644" s="72" t="s">
        <v>137</v>
      </c>
      <c r="C644" s="73" t="str">
        <f>VLOOKUP(A644,Datos!$A$10:$E$1593,3,FALSE)</f>
        <v xml:space="preserve">PISTOLA  7  FUNCIONES                   </v>
      </c>
      <c r="D644" s="73">
        <f>VLOOKUP(A644,Datos!$A$10:$E$1593,4,FALSE)</f>
        <v>0</v>
      </c>
      <c r="E644" s="74">
        <f>VLOOKUP(A644,Datos!$A$10:$E$1593,5,FALSE)</f>
        <v>6943.47</v>
      </c>
      <c r="F644" s="75">
        <f t="shared" si="104"/>
        <v>6943.47</v>
      </c>
      <c r="G644" s="72"/>
      <c r="H644" s="72"/>
      <c r="I644" s="100">
        <f t="shared" si="105"/>
        <v>0</v>
      </c>
      <c r="J644" s="145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9.95" customHeight="1" thickBot="1" x14ac:dyDescent="0.35">
      <c r="A645" s="200" t="s">
        <v>663</v>
      </c>
      <c r="B645" s="201"/>
      <c r="C645" s="201"/>
      <c r="D645" s="201"/>
      <c r="E645" s="201"/>
      <c r="F645" s="201"/>
      <c r="G645" s="201"/>
      <c r="H645" s="201"/>
      <c r="I645" s="201"/>
      <c r="J645" s="20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22.95" customHeight="1" x14ac:dyDescent="0.3">
      <c r="A646" s="114">
        <v>2217</v>
      </c>
      <c r="B646" s="77" t="s">
        <v>150</v>
      </c>
      <c r="C646" s="78" t="str">
        <f>VLOOKUP(A646,Datos!$A$10:$E$1593,3,FALSE)</f>
        <v xml:space="preserve">BARREHOJAS PLASTICO GRANDE              </v>
      </c>
      <c r="D646" s="78">
        <f>VLOOKUP(A646,Datos!$A$10:$E$1593,4,FALSE)</f>
        <v>10</v>
      </c>
      <c r="E646" s="79">
        <f>VLOOKUP(A646,Datos!$A$10:$E$1593,5,FALSE)</f>
        <v>5355.34</v>
      </c>
      <c r="F646" s="125">
        <f t="shared" ref="F646:F653" si="106">E646-(E646*DESC)</f>
        <v>5355.34</v>
      </c>
      <c r="G646" s="77"/>
      <c r="H646" s="77"/>
      <c r="I646" s="155">
        <f t="shared" ref="I646:I653" si="107">(F646-F646*H646/100)*G646</f>
        <v>0</v>
      </c>
      <c r="J646" s="210"/>
    </row>
    <row r="647" spans="1:26" ht="42" customHeight="1" x14ac:dyDescent="0.3">
      <c r="A647" s="107">
        <v>2218</v>
      </c>
      <c r="B647" s="60" t="s">
        <v>150</v>
      </c>
      <c r="C647" s="69" t="str">
        <f>VLOOKUP(A647,Datos!$A$10:$E$1593,3,FALSE)</f>
        <v xml:space="preserve">BARREHOJAS PLASTICO CHICO               </v>
      </c>
      <c r="D647" s="69">
        <f>VLOOKUP(A647,Datos!$A$10:$E$1593,4,FALSE)</f>
        <v>10</v>
      </c>
      <c r="E647" s="70">
        <f>VLOOKUP(A647,Datos!$A$10:$E$1593,5,FALSE)</f>
        <v>2250.36</v>
      </c>
      <c r="F647" s="68">
        <f t="shared" si="106"/>
        <v>2250.36</v>
      </c>
      <c r="G647" s="60"/>
      <c r="H647" s="60"/>
      <c r="I647" s="94">
        <f t="shared" si="107"/>
        <v>0</v>
      </c>
      <c r="J647" s="145"/>
    </row>
    <row r="648" spans="1:26" ht="32.4" customHeight="1" x14ac:dyDescent="0.3">
      <c r="A648" s="111">
        <v>25000</v>
      </c>
      <c r="B648" s="61" t="s">
        <v>137</v>
      </c>
      <c r="C648" s="62" t="str">
        <f>VLOOKUP(A648,Datos!$A$10:$E$1593,3,FALSE)</f>
        <v xml:space="preserve">JUNTA HOJAS EL ABUELO                   </v>
      </c>
      <c r="D648" s="62">
        <f>VLOOKUP(A648,Datos!$A$10:$E$1593,4,FALSE)</f>
        <v>0</v>
      </c>
      <c r="E648" s="63">
        <f>VLOOKUP(A648,Datos!$A$10:$E$1593,5,FALSE)</f>
        <v>5750.86</v>
      </c>
      <c r="F648" s="64">
        <f t="shared" si="106"/>
        <v>5750.86</v>
      </c>
      <c r="G648" s="61"/>
      <c r="H648" s="61"/>
      <c r="I648" s="139">
        <f t="shared" si="107"/>
        <v>0</v>
      </c>
      <c r="J648" s="143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53.4" customHeight="1" x14ac:dyDescent="0.3">
      <c r="A649" s="107">
        <v>14068</v>
      </c>
      <c r="B649" s="60">
        <v>16075</v>
      </c>
      <c r="C649" s="69" t="str">
        <f>VLOOKUP(A649,Datos!$A$10:$E$1593,3,FALSE)</f>
        <v xml:space="preserve">PULVERIZADOR BOMBA PRESURIZADORA R28mm  </v>
      </c>
      <c r="D649" s="69">
        <f>VLOOKUP(A649,Datos!$A$10:$E$1593,4,FALSE)</f>
        <v>0</v>
      </c>
      <c r="E649" s="70">
        <f>VLOOKUP(A649,Datos!$A$10:$E$1593,5,FALSE)</f>
        <v>2186.87</v>
      </c>
      <c r="F649" s="68">
        <f t="shared" si="106"/>
        <v>2186.87</v>
      </c>
      <c r="G649" s="60"/>
      <c r="H649" s="60"/>
      <c r="I649" s="94">
        <f t="shared" si="107"/>
        <v>0</v>
      </c>
      <c r="J649" s="145"/>
    </row>
    <row r="650" spans="1:26" ht="53.25" customHeight="1" x14ac:dyDescent="0.3">
      <c r="A650" s="111">
        <v>14093</v>
      </c>
      <c r="B650" s="61">
        <v>8768</v>
      </c>
      <c r="C650" s="62" t="str">
        <f>VLOOKUP(A650,Datos!$A$10:$E$1593,3,FALSE)</f>
        <v xml:space="preserve">PISTOLA PULVERIZ REGULABLE R28mm        </v>
      </c>
      <c r="D650" s="62">
        <f>VLOOKUP(A650,Datos!$A$10:$E$1593,4,FALSE)</f>
        <v>0</v>
      </c>
      <c r="E650" s="63">
        <f>VLOOKUP(A650,Datos!$A$10:$E$1593,5,FALSE)</f>
        <v>964.64</v>
      </c>
      <c r="F650" s="64">
        <f t="shared" si="106"/>
        <v>964.64</v>
      </c>
      <c r="G650" s="61"/>
      <c r="H650" s="61"/>
      <c r="I650" s="139">
        <f t="shared" si="107"/>
        <v>0</v>
      </c>
      <c r="J650" s="143"/>
    </row>
    <row r="651" spans="1:26" ht="66.75" customHeight="1" x14ac:dyDescent="0.3">
      <c r="A651" s="107">
        <v>25034</v>
      </c>
      <c r="B651" s="60" t="s">
        <v>666</v>
      </c>
      <c r="C651" s="69" t="str">
        <f>VLOOKUP(A651,Datos!$A$10:$E$1593,3,FALSE)</f>
        <v xml:space="preserve">ENROLLADOR PLASTICO PARA PARED RUMAR    </v>
      </c>
      <c r="D651" s="69">
        <f>VLOOKUP(A651,Datos!$A$10:$E$1593,4,FALSE)</f>
        <v>0</v>
      </c>
      <c r="E651" s="70">
        <f>VLOOKUP(A651,Datos!$A$10:$E$1593,5,FALSE)</f>
        <v>2583.41</v>
      </c>
      <c r="F651" s="68">
        <f t="shared" si="106"/>
        <v>2583.41</v>
      </c>
      <c r="G651" s="60"/>
      <c r="H651" s="60"/>
      <c r="I651" s="94">
        <f t="shared" si="107"/>
        <v>0</v>
      </c>
      <c r="J651" s="145"/>
    </row>
    <row r="652" spans="1:26" ht="57" customHeight="1" x14ac:dyDescent="0.3">
      <c r="A652" s="111">
        <v>25035</v>
      </c>
      <c r="B652" s="61" t="s">
        <v>668</v>
      </c>
      <c r="C652" s="62" t="str">
        <f>VLOOKUP(A652,Datos!$A$10:$E$1593,3,FALSE)</f>
        <v>CARRETEL MANGUERA METALICO  PARA PARED S</v>
      </c>
      <c r="D652" s="62">
        <f>VLOOKUP(A652,Datos!$A$10:$E$1593,4,FALSE)</f>
        <v>0</v>
      </c>
      <c r="E652" s="63">
        <f>VLOOKUP(A652,Datos!$A$10:$E$1593,5,FALSE)</f>
        <v>15557.49</v>
      </c>
      <c r="F652" s="64">
        <f t="shared" si="106"/>
        <v>15557.49</v>
      </c>
      <c r="G652" s="61"/>
      <c r="H652" s="61"/>
      <c r="I652" s="139">
        <f t="shared" si="107"/>
        <v>0</v>
      </c>
      <c r="J652" s="143"/>
    </row>
    <row r="653" spans="1:26" ht="49.2" customHeight="1" x14ac:dyDescent="0.3">
      <c r="A653" s="107">
        <v>28</v>
      </c>
      <c r="B653" s="60" t="s">
        <v>670</v>
      </c>
      <c r="C653" s="69" t="str">
        <f>VLOOKUP(A653,Datos!$A$10:$E$1593,3,FALSE)</f>
        <v xml:space="preserve">TANZA BOBINA 1,5 mm REDONDA 450 mts     </v>
      </c>
      <c r="D653" s="69">
        <f>VLOOKUP(A653,Datos!$A$10:$E$1593,4,FALSE)</f>
        <v>0</v>
      </c>
      <c r="E653" s="70">
        <f>VLOOKUP(A653,Datos!$A$10:$E$1593,5,FALSE)</f>
        <v>19535.04</v>
      </c>
      <c r="F653" s="68">
        <f t="shared" si="106"/>
        <v>19535.04</v>
      </c>
      <c r="G653" s="60"/>
      <c r="H653" s="60"/>
      <c r="I653" s="94">
        <f t="shared" si="107"/>
        <v>0</v>
      </c>
      <c r="J653" s="145"/>
    </row>
    <row r="654" spans="1:26" ht="19.95" customHeight="1" x14ac:dyDescent="0.3">
      <c r="A654" s="228" t="s">
        <v>672</v>
      </c>
      <c r="B654" s="229"/>
      <c r="C654" s="229"/>
      <c r="D654" s="229"/>
      <c r="E654" s="229"/>
      <c r="F654" s="229"/>
      <c r="G654" s="229"/>
      <c r="H654" s="229"/>
      <c r="I654" s="229"/>
      <c r="J654" s="144"/>
    </row>
    <row r="655" spans="1:26" ht="39" customHeight="1" x14ac:dyDescent="0.3">
      <c r="A655" s="111">
        <v>6058</v>
      </c>
      <c r="B655" s="61" t="s">
        <v>171</v>
      </c>
      <c r="C655" s="62" t="str">
        <f>VLOOKUP(A655,Datos!$A$10:$E$1593,3,FALSE)</f>
        <v xml:space="preserve">ARCO SIERRA MONTARAZ 61 cm              </v>
      </c>
      <c r="D655" s="62">
        <f>VLOOKUP(A655,Datos!$A$10:$E$1593,4,FALSE)</f>
        <v>6</v>
      </c>
      <c r="E655" s="63">
        <f>VLOOKUP(A655,Datos!$A$10:$E$1593,5,FALSE)</f>
        <v>10721.15</v>
      </c>
      <c r="F655" s="64">
        <f t="shared" ref="F655:F663" si="108">E655-(E655*DESC)</f>
        <v>10721.15</v>
      </c>
      <c r="G655" s="61"/>
      <c r="H655" s="61"/>
      <c r="I655" s="139">
        <f t="shared" ref="I655:I663" si="109">(F655-F655*H655/100)*G655</f>
        <v>0</v>
      </c>
      <c r="J655" s="142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21" customHeight="1" x14ac:dyDescent="0.3">
      <c r="A656" s="107">
        <v>6059</v>
      </c>
      <c r="B656" s="60" t="s">
        <v>171</v>
      </c>
      <c r="C656" s="69" t="str">
        <f>VLOOKUP(A656,Datos!$A$10:$E$1593,3,FALSE)</f>
        <v xml:space="preserve">REPUESTO SIERRA MONTARAZ 53,3 cm        </v>
      </c>
      <c r="D656" s="69">
        <f>VLOOKUP(A656,Datos!$A$10:$E$1593,4,FALSE)</f>
        <v>25</v>
      </c>
      <c r="E656" s="70">
        <f>VLOOKUP(A656,Datos!$A$10:$E$1593,5,FALSE)</f>
        <v>2896.06</v>
      </c>
      <c r="F656" s="68">
        <f t="shared" si="108"/>
        <v>2896.06</v>
      </c>
      <c r="G656" s="60"/>
      <c r="H656" s="60"/>
      <c r="I656" s="94">
        <f t="shared" si="109"/>
        <v>0</v>
      </c>
      <c r="J656" s="143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33" customHeight="1" x14ac:dyDescent="0.3">
      <c r="A657" s="111">
        <v>6060</v>
      </c>
      <c r="B657" s="61" t="s">
        <v>171</v>
      </c>
      <c r="C657" s="62" t="str">
        <f>VLOOKUP(A657,Datos!$A$10:$E$1593,3,FALSE)</f>
        <v xml:space="preserve">REPUESTO SIERRA MONTARAZ 61 cm          </v>
      </c>
      <c r="D657" s="62">
        <f>VLOOKUP(A657,Datos!$A$10:$E$1593,4,FALSE)</f>
        <v>25</v>
      </c>
      <c r="E657" s="63">
        <f>VLOOKUP(A657,Datos!$A$10:$E$1593,5,FALSE)</f>
        <v>3217.86</v>
      </c>
      <c r="F657" s="64">
        <f t="shared" si="108"/>
        <v>3217.86</v>
      </c>
      <c r="G657" s="61"/>
      <c r="H657" s="61"/>
      <c r="I657" s="139">
        <f t="shared" si="109"/>
        <v>0</v>
      </c>
      <c r="J657" s="143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36" customHeight="1" x14ac:dyDescent="0.3">
      <c r="A658" s="111">
        <v>6029</v>
      </c>
      <c r="B658" s="61" t="s">
        <v>171</v>
      </c>
      <c r="C658" s="62" t="str">
        <f>VLOOKUP(A658,Datos!$A$10:$E$1593,3,FALSE)</f>
        <v xml:space="preserve">Machete cabo plastico de 50cm           </v>
      </c>
      <c r="D658" s="62">
        <f>VLOOKUP(A658,Datos!$A$10:$E$1593,4,FALSE)</f>
        <v>12</v>
      </c>
      <c r="E658" s="63">
        <f>VLOOKUP(A658,Datos!$A$10:$E$1593,5,FALSE)</f>
        <v>12070.73</v>
      </c>
      <c r="F658" s="64">
        <f t="shared" si="108"/>
        <v>12070.73</v>
      </c>
      <c r="G658" s="61"/>
      <c r="H658" s="61"/>
      <c r="I658" s="139">
        <f t="shared" si="109"/>
        <v>0</v>
      </c>
      <c r="J658" s="143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49.5" customHeight="1" x14ac:dyDescent="0.3">
      <c r="A659" s="107">
        <v>18073</v>
      </c>
      <c r="B659" s="60" t="s">
        <v>679</v>
      </c>
      <c r="C659" s="69" t="str">
        <f>VLOOKUP(A659,Datos!$A$10:$E$1593,3,FALSE)</f>
        <v xml:space="preserve">SERRUCHO DE PODA CURVO 12" CABO MADERA  </v>
      </c>
      <c r="D659" s="69">
        <f>VLOOKUP(A659,Datos!$A$10:$E$1593,4,FALSE)</f>
        <v>0</v>
      </c>
      <c r="E659" s="70">
        <f>VLOOKUP(A659,Datos!$A$10:$E$1593,5,FALSE)</f>
        <v>5722.71</v>
      </c>
      <c r="F659" s="68">
        <f t="shared" si="108"/>
        <v>5722.71</v>
      </c>
      <c r="G659" s="60"/>
      <c r="H659" s="60"/>
      <c r="I659" s="94">
        <f t="shared" si="109"/>
        <v>0</v>
      </c>
      <c r="J659" s="145"/>
      <c r="K659" s="19"/>
      <c r="L659" s="19"/>
      <c r="M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49.5" customHeight="1" x14ac:dyDescent="0.3">
      <c r="A660" s="111">
        <v>6027</v>
      </c>
      <c r="B660" s="61" t="s">
        <v>171</v>
      </c>
      <c r="C660" s="62" t="str">
        <f>VLOOKUP(A660,Datos!$A$10:$E$1593,3,FALSE)</f>
        <v xml:space="preserve">Serrucho PODA CURVO de 30 Cabo Plastico </v>
      </c>
      <c r="D660" s="62">
        <f>VLOOKUP(A660,Datos!$A$10:$E$1593,4,FALSE)</f>
        <v>12</v>
      </c>
      <c r="E660" s="63">
        <f>VLOOKUP(A660,Datos!$A$10:$E$1593,5,FALSE)</f>
        <v>13690.27</v>
      </c>
      <c r="F660" s="64">
        <f t="shared" si="108"/>
        <v>13690.27</v>
      </c>
      <c r="G660" s="61"/>
      <c r="H660" s="61"/>
      <c r="I660" s="139">
        <f t="shared" si="109"/>
        <v>0</v>
      </c>
      <c r="J660" s="143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52.5" customHeight="1" x14ac:dyDescent="0.3">
      <c r="A661" s="107">
        <v>6034</v>
      </c>
      <c r="B661" s="60" t="s">
        <v>171</v>
      </c>
      <c r="C661" s="69" t="str">
        <f>VLOOKUP(A661,Datos!$A$10:$E$1593,3,FALSE)</f>
        <v xml:space="preserve">Tijera de poda una mano                 </v>
      </c>
      <c r="D661" s="69">
        <f>VLOOKUP(A661,Datos!$A$10:$E$1593,4,FALSE)</f>
        <v>12</v>
      </c>
      <c r="E661" s="70">
        <f>VLOOKUP(A661,Datos!$A$10:$E$1593,5,FALSE)</f>
        <v>12254.72</v>
      </c>
      <c r="F661" s="68">
        <f t="shared" si="108"/>
        <v>12254.72</v>
      </c>
      <c r="G661" s="60"/>
      <c r="H661" s="60"/>
      <c r="I661" s="94">
        <f t="shared" si="109"/>
        <v>0</v>
      </c>
      <c r="J661" s="144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54" customHeight="1" x14ac:dyDescent="0.3">
      <c r="A662" s="111">
        <v>14170</v>
      </c>
      <c r="B662" s="61">
        <v>9866</v>
      </c>
      <c r="C662" s="62" t="str">
        <f>VLOOKUP(A662,Datos!$A$10:$E$1593,3,FALSE)</f>
        <v xml:space="preserve">TIJERA DE PODA 8"                       </v>
      </c>
      <c r="D662" s="62">
        <f>VLOOKUP(A662,Datos!$A$10:$E$1593,4,FALSE)</f>
        <v>0</v>
      </c>
      <c r="E662" s="63">
        <f>VLOOKUP(A662,Datos!$A$10:$E$1593,5,FALSE)</f>
        <v>4517.6400000000003</v>
      </c>
      <c r="F662" s="64">
        <f t="shared" si="108"/>
        <v>4517.6400000000003</v>
      </c>
      <c r="G662" s="61"/>
      <c r="H662" s="61"/>
      <c r="I662" s="139">
        <f t="shared" si="109"/>
        <v>0</v>
      </c>
      <c r="J662" s="142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38.25" customHeight="1" thickBot="1" x14ac:dyDescent="0.35">
      <c r="A663" s="108">
        <v>18004</v>
      </c>
      <c r="B663" s="72" t="s">
        <v>681</v>
      </c>
      <c r="C663" s="73" t="str">
        <f>VLOOKUP(A663,Datos!$A$10:$E$1593,3,FALSE)</f>
        <v xml:space="preserve">TIJERA CERCO 14"                        </v>
      </c>
      <c r="D663" s="73">
        <f>VLOOKUP(A663,Datos!$A$10:$E$1593,4,FALSE)</f>
        <v>0</v>
      </c>
      <c r="E663" s="74">
        <f>VLOOKUP(A663,Datos!$A$10:$E$1593,5,FALSE)</f>
        <v>11263.47</v>
      </c>
      <c r="F663" s="75">
        <f t="shared" si="108"/>
        <v>11263.47</v>
      </c>
      <c r="G663" s="72"/>
      <c r="H663" s="72"/>
      <c r="I663" s="100">
        <f t="shared" si="109"/>
        <v>0</v>
      </c>
      <c r="J663" s="143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9.95" customHeight="1" thickBot="1" x14ac:dyDescent="0.35">
      <c r="A664" s="200" t="s">
        <v>683</v>
      </c>
      <c r="B664" s="201"/>
      <c r="C664" s="201"/>
      <c r="D664" s="201"/>
      <c r="E664" s="201"/>
      <c r="F664" s="201"/>
      <c r="G664" s="201"/>
      <c r="H664" s="201"/>
      <c r="I664" s="201"/>
      <c r="J664" s="144"/>
    </row>
    <row r="665" spans="1:26" ht="33" customHeight="1" x14ac:dyDescent="0.3">
      <c r="A665" s="114">
        <v>14058</v>
      </c>
      <c r="B665" s="77">
        <v>9906</v>
      </c>
      <c r="C665" s="78" t="str">
        <f>VLOOKUP(A665,Datos!$A$10:$E$1593,3,FALSE)</f>
        <v xml:space="preserve">ZAPA CON RASTRILLO 9"  M/MADERA Y GOMA  </v>
      </c>
      <c r="D665" s="78">
        <f>VLOOKUP(A665,Datos!$A$10:$E$1593,4,FALSE)</f>
        <v>0</v>
      </c>
      <c r="E665" s="79">
        <f>VLOOKUP(A665,Datos!$A$10:$E$1593,5,FALSE)</f>
        <v>2519.08</v>
      </c>
      <c r="F665" s="125">
        <f t="shared" ref="F665:F669" si="110">E665-(E665*DESC)</f>
        <v>2519.08</v>
      </c>
      <c r="G665" s="77"/>
      <c r="H665" s="77"/>
      <c r="I665" s="155">
        <f t="shared" ref="I665:I669" si="111">(F665-F665*H665/100)*G665</f>
        <v>0</v>
      </c>
      <c r="J665" s="142"/>
    </row>
    <row r="666" spans="1:26" ht="54" customHeight="1" x14ac:dyDescent="0.3">
      <c r="A666" s="111">
        <v>6064</v>
      </c>
      <c r="B666" s="61" t="s">
        <v>163</v>
      </c>
      <c r="C666" s="62" t="str">
        <f>VLOOKUP(A666,Datos!$A$10:$E$1593,3,FALSE)</f>
        <v xml:space="preserve">ESCARDILLO C/CABO CORAZON /PUA          </v>
      </c>
      <c r="D666" s="62">
        <f>VLOOKUP(A666,Datos!$A$10:$E$1593,4,FALSE)</f>
        <v>6</v>
      </c>
      <c r="E666" s="63">
        <f>VLOOKUP(A666,Datos!$A$10:$E$1593,5,FALSE)</f>
        <v>9333.51</v>
      </c>
      <c r="F666" s="64">
        <f t="shared" si="110"/>
        <v>9333.51</v>
      </c>
      <c r="G666" s="61"/>
      <c r="H666" s="61"/>
      <c r="I666" s="139">
        <f t="shared" si="111"/>
        <v>0</v>
      </c>
      <c r="J666" s="145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50.25" customHeight="1" x14ac:dyDescent="0.3">
      <c r="A667" s="107">
        <v>6065</v>
      </c>
      <c r="B667" s="60" t="s">
        <v>163</v>
      </c>
      <c r="C667" s="69" t="str">
        <f>VLOOKUP(A667,Datos!$A$10:$E$1593,3,FALSE)</f>
        <v xml:space="preserve">ESCARDILLO SACA YUYOS                   </v>
      </c>
      <c r="D667" s="69">
        <f>VLOOKUP(A667,Datos!$A$10:$E$1593,4,FALSE)</f>
        <v>6</v>
      </c>
      <c r="E667" s="70">
        <f>VLOOKUP(A667,Datos!$A$10:$E$1593,5,FALSE)</f>
        <v>4861.7</v>
      </c>
      <c r="F667" s="68">
        <f t="shared" si="110"/>
        <v>4861.7</v>
      </c>
      <c r="G667" s="60"/>
      <c r="H667" s="60"/>
      <c r="I667" s="94">
        <f t="shared" si="111"/>
        <v>0</v>
      </c>
      <c r="J667" s="143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39" customHeight="1" x14ac:dyDescent="0.3">
      <c r="A668" s="111">
        <v>22030</v>
      </c>
      <c r="B668" s="61" t="s">
        <v>53</v>
      </c>
      <c r="C668" s="62" t="str">
        <f>VLOOKUP(A668,Datos!$A$10:$E$1593,3,FALSE)</f>
        <v xml:space="preserve">RASTRILLO SIN RIENDA  14 DIENTES S/CABO </v>
      </c>
      <c r="D668" s="62">
        <f>VLOOKUP(A668,Datos!$A$10:$E$1593,4,FALSE)</f>
        <v>6</v>
      </c>
      <c r="E668" s="63">
        <f>VLOOKUP(A668,Datos!$A$10:$E$1593,5,FALSE)</f>
        <v>6803.87</v>
      </c>
      <c r="F668" s="64">
        <f t="shared" si="110"/>
        <v>6803.87</v>
      </c>
      <c r="G668" s="61"/>
      <c r="H668" s="61"/>
      <c r="I668" s="139">
        <f t="shared" si="111"/>
        <v>0</v>
      </c>
      <c r="J668" s="145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40.5" customHeight="1" thickBot="1" x14ac:dyDescent="0.35">
      <c r="A669" s="108">
        <v>18007</v>
      </c>
      <c r="B669" s="72" t="s">
        <v>690</v>
      </c>
      <c r="C669" s="73" t="str">
        <f>VLOOKUP(A669,Datos!$A$10:$E$1593,3,FALSE)</f>
        <v xml:space="preserve">PALITA TRANSPLANTE ANGOSTA              </v>
      </c>
      <c r="D669" s="73">
        <f>VLOOKUP(A669,Datos!$A$10:$E$1593,4,FALSE)</f>
        <v>0</v>
      </c>
      <c r="E669" s="74">
        <f>VLOOKUP(A669,Datos!$A$10:$E$1593,5,FALSE)</f>
        <v>2870.06</v>
      </c>
      <c r="F669" s="75">
        <f t="shared" si="110"/>
        <v>2870.06</v>
      </c>
      <c r="G669" s="72"/>
      <c r="H669" s="72"/>
      <c r="I669" s="100">
        <f t="shared" si="111"/>
        <v>0</v>
      </c>
      <c r="J669" s="143"/>
    </row>
    <row r="670" spans="1:26" ht="19.95" customHeight="1" thickBot="1" x14ac:dyDescent="0.35">
      <c r="A670" s="200" t="s">
        <v>663</v>
      </c>
      <c r="B670" s="201"/>
      <c r="C670" s="201"/>
      <c r="D670" s="201"/>
      <c r="E670" s="201"/>
      <c r="F670" s="201"/>
      <c r="G670" s="201"/>
      <c r="H670" s="201"/>
      <c r="I670" s="201"/>
      <c r="J670" s="211"/>
    </row>
    <row r="671" spans="1:26" ht="23.25" customHeight="1" x14ac:dyDescent="0.3">
      <c r="A671" s="114">
        <v>2143</v>
      </c>
      <c r="B671" s="77" t="s">
        <v>137</v>
      </c>
      <c r="C671" s="78" t="str">
        <f>VLOOKUP(A671,Datos!$A$10:$E$1593,3,FALSE)</f>
        <v xml:space="preserve">ACOPLE RAPIDO MACHO 1/2"                </v>
      </c>
      <c r="D671" s="78">
        <f>VLOOKUP(A671,Datos!$A$10:$E$1593,4,FALSE)</f>
        <v>0</v>
      </c>
      <c r="E671" s="79">
        <f>VLOOKUP(A671,Datos!$A$10:$E$1593,5,FALSE)</f>
        <v>1114.54</v>
      </c>
      <c r="F671" s="125">
        <f t="shared" ref="F671:F676" si="112">E671-(E671*DESC)</f>
        <v>1114.54</v>
      </c>
      <c r="G671" s="77"/>
      <c r="H671" s="77"/>
      <c r="I671" s="155">
        <f t="shared" ref="I671:I673" si="113">(F671-F671*H671/100)*G671</f>
        <v>0</v>
      </c>
      <c r="J671" s="210"/>
    </row>
    <row r="672" spans="1:26" ht="20.25" customHeight="1" x14ac:dyDescent="0.3">
      <c r="A672" s="107">
        <v>2144</v>
      </c>
      <c r="B672" s="60" t="s">
        <v>137</v>
      </c>
      <c r="C672" s="69" t="str">
        <f>VLOOKUP(A672,Datos!$A$10:$E$1593,3,FALSE)</f>
        <v xml:space="preserve">ACOPLE RAPIDO HEMBRA 1/2"               </v>
      </c>
      <c r="D672" s="69">
        <f>VLOOKUP(A672,Datos!$A$10:$E$1593,4,FALSE)</f>
        <v>0</v>
      </c>
      <c r="E672" s="70">
        <f>VLOOKUP(A672,Datos!$A$10:$E$1593,5,FALSE)</f>
        <v>2036.86</v>
      </c>
      <c r="F672" s="68">
        <f t="shared" si="112"/>
        <v>2036.86</v>
      </c>
      <c r="G672" s="60"/>
      <c r="H672" s="60"/>
      <c r="I672" s="94">
        <f t="shared" si="113"/>
        <v>0</v>
      </c>
      <c r="J672" s="237"/>
    </row>
    <row r="673" spans="1:26" ht="36" customHeight="1" x14ac:dyDescent="0.3">
      <c r="A673" s="111">
        <v>14163</v>
      </c>
      <c r="B673" s="61" t="s">
        <v>137</v>
      </c>
      <c r="C673" s="62" t="str">
        <f>VLOOKUP(A673,Datos!$A$10:$E$1593,3,FALSE)</f>
        <v xml:space="preserve">ACOPLE RAPIDO HEMBRA 1/2                </v>
      </c>
      <c r="D673" s="62">
        <f>VLOOKUP(A673,Datos!$A$10:$E$1593,4,FALSE)</f>
        <v>0</v>
      </c>
      <c r="E673" s="63">
        <f>VLOOKUP(A673,Datos!$A$10:$E$1593,5,FALSE)</f>
        <v>950.24</v>
      </c>
      <c r="F673" s="64">
        <f t="shared" si="112"/>
        <v>950.24</v>
      </c>
      <c r="G673" s="61"/>
      <c r="H673" s="61"/>
      <c r="I673" s="139">
        <f t="shared" si="113"/>
        <v>0</v>
      </c>
      <c r="J673" s="145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27" customHeight="1" x14ac:dyDescent="0.3">
      <c r="A674" s="107">
        <v>27010</v>
      </c>
      <c r="B674" s="60" t="s">
        <v>1522</v>
      </c>
      <c r="C674" s="69" t="str">
        <f>VLOOKUP(A674,Datos!$A$10:$E$1593,3,FALSE)</f>
        <v xml:space="preserve">ACOPLE RAPIDO SANIPLAST STOP 1/2"       </v>
      </c>
      <c r="D674" s="69">
        <f>VLOOKUP(A674,Datos!$A$10:$E$1593,4,FALSE)</f>
        <v>0</v>
      </c>
      <c r="E674" s="70">
        <f>VLOOKUP(A674,Datos!$A$10:$E$1593,5,FALSE)</f>
        <v>1986.01</v>
      </c>
      <c r="F674" s="68">
        <f t="shared" si="112"/>
        <v>1986.01</v>
      </c>
      <c r="G674" s="60"/>
      <c r="H674" s="60"/>
      <c r="I674" s="94">
        <f t="shared" ref="I674:I676" si="114">(F674-F674*H674/100)*G674</f>
        <v>0</v>
      </c>
      <c r="J674" s="143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27" customHeight="1" x14ac:dyDescent="0.3">
      <c r="A675" s="111">
        <v>27011</v>
      </c>
      <c r="B675" s="61" t="s">
        <v>1522</v>
      </c>
      <c r="C675" s="62" t="str">
        <f>VLOOKUP(A675,Datos!$A$10:$E$1593,3,FALSE)</f>
        <v xml:space="preserve">ACOPLE RAPIDO SANIPLAST STOP 3/4"       </v>
      </c>
      <c r="D675" s="62">
        <f>VLOOKUP(A675,Datos!$A$10:$E$1593,4,FALSE)</f>
        <v>0</v>
      </c>
      <c r="E675" s="63">
        <f>VLOOKUP(A675,Datos!$A$10:$E$1593,5,FALSE)</f>
        <v>2089.86</v>
      </c>
      <c r="F675" s="64">
        <f t="shared" si="112"/>
        <v>2089.86</v>
      </c>
      <c r="G675" s="61"/>
      <c r="H675" s="61"/>
      <c r="I675" s="139">
        <f t="shared" si="114"/>
        <v>0</v>
      </c>
      <c r="J675" s="143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21" customHeight="1" thickBot="1" x14ac:dyDescent="0.35">
      <c r="A676" s="108">
        <v>27012</v>
      </c>
      <c r="B676" s="72" t="s">
        <v>1522</v>
      </c>
      <c r="C676" s="73" t="str">
        <f>VLOOKUP(A676,Datos!$A$10:$E$1593,3,FALSE)</f>
        <v xml:space="preserve">ACOPLE MACHO RAPIDO 3/4"-1/2"           </v>
      </c>
      <c r="D676" s="73">
        <f>VLOOKUP(A676,Datos!$A$10:$E$1593,4,FALSE)</f>
        <v>0</v>
      </c>
      <c r="E676" s="74">
        <f>VLOOKUP(A676,Datos!$A$10:$E$1593,5,FALSE)</f>
        <v>1765.34</v>
      </c>
      <c r="F676" s="75">
        <f t="shared" si="112"/>
        <v>1765.34</v>
      </c>
      <c r="G676" s="72"/>
      <c r="H676" s="72"/>
      <c r="I676" s="100">
        <f t="shared" si="114"/>
        <v>0</v>
      </c>
      <c r="J676" s="146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31.95" customHeight="1" thickBot="1" x14ac:dyDescent="0.35">
      <c r="A677" s="204" t="s">
        <v>695</v>
      </c>
      <c r="B677" s="205"/>
      <c r="C677" s="205"/>
      <c r="D677" s="205"/>
      <c r="E677" s="205"/>
      <c r="F677" s="205"/>
      <c r="G677" s="205"/>
      <c r="H677" s="205"/>
      <c r="I677" s="205"/>
      <c r="J677" s="206"/>
    </row>
    <row r="678" spans="1:26" ht="19.95" customHeight="1" thickBot="1" x14ac:dyDescent="0.35">
      <c r="A678" s="200" t="s">
        <v>696</v>
      </c>
      <c r="B678" s="201"/>
      <c r="C678" s="201"/>
      <c r="D678" s="201"/>
      <c r="E678" s="201"/>
      <c r="F678" s="201"/>
      <c r="G678" s="201"/>
      <c r="H678" s="201"/>
      <c r="I678" s="201"/>
      <c r="J678" s="141"/>
    </row>
    <row r="679" spans="1:26" ht="18" customHeight="1" x14ac:dyDescent="0.3">
      <c r="A679" s="114">
        <v>2074</v>
      </c>
      <c r="B679" s="77" t="s">
        <v>697</v>
      </c>
      <c r="C679" s="78" t="str">
        <f>VLOOKUP(A679,Datos!$A$10:$E$1593,3,FALSE)</f>
        <v xml:space="preserve">LIJA AL AGUA Nº  60  DOBLE A            </v>
      </c>
      <c r="D679" s="78">
        <f>VLOOKUP(A679,Datos!$A$10:$E$1593,4,FALSE)</f>
        <v>0</v>
      </c>
      <c r="E679" s="79">
        <f>VLOOKUP(A679,Datos!$A$10:$E$1593,5,FALSE)</f>
        <v>1322.89</v>
      </c>
      <c r="F679" s="125">
        <f t="shared" ref="F679:F713" si="115">E679-(E679*DESC)</f>
        <v>1322.89</v>
      </c>
      <c r="G679" s="77"/>
      <c r="H679" s="77"/>
      <c r="I679" s="155">
        <f t="shared" ref="I679:I713" si="116">(F679-F679*H679/100)*G679</f>
        <v>0</v>
      </c>
      <c r="J679" s="143"/>
    </row>
    <row r="680" spans="1:26" ht="18" customHeight="1" x14ac:dyDescent="0.3">
      <c r="A680" s="107">
        <v>2078</v>
      </c>
      <c r="B680" s="60" t="s">
        <v>697</v>
      </c>
      <c r="C680" s="69" t="str">
        <f>VLOOKUP(A680,Datos!$A$10:$E$1593,3,FALSE)</f>
        <v xml:space="preserve">LIJA AL AGUA Nº 150 DOBLE A             </v>
      </c>
      <c r="D680" s="69">
        <f>VLOOKUP(A680,Datos!$A$10:$E$1593,4,FALSE)</f>
        <v>0</v>
      </c>
      <c r="E680" s="70">
        <f>VLOOKUP(A680,Datos!$A$10:$E$1593,5,FALSE)</f>
        <v>1322.89</v>
      </c>
      <c r="F680" s="68">
        <f t="shared" si="115"/>
        <v>1322.89</v>
      </c>
      <c r="G680" s="60"/>
      <c r="H680" s="60"/>
      <c r="I680" s="94">
        <f t="shared" si="116"/>
        <v>0</v>
      </c>
      <c r="J680" s="143"/>
    </row>
    <row r="681" spans="1:26" ht="18" customHeight="1" x14ac:dyDescent="0.3">
      <c r="A681" s="111">
        <v>2079</v>
      </c>
      <c r="B681" s="61" t="s">
        <v>697</v>
      </c>
      <c r="C681" s="62" t="str">
        <f>VLOOKUP(A681,Datos!$A$10:$E$1593,3,FALSE)</f>
        <v xml:space="preserve">LIJA AL AGUA Nº 180 DOBLE A             </v>
      </c>
      <c r="D681" s="62">
        <f>VLOOKUP(A681,Datos!$A$10:$E$1593,4,FALSE)</f>
        <v>0</v>
      </c>
      <c r="E681" s="63">
        <f>VLOOKUP(A681,Datos!$A$10:$E$1593,5,FALSE)</f>
        <v>1322.89</v>
      </c>
      <c r="F681" s="64">
        <f t="shared" si="115"/>
        <v>1322.89</v>
      </c>
      <c r="G681" s="61"/>
      <c r="H681" s="61"/>
      <c r="I681" s="139">
        <f t="shared" si="116"/>
        <v>0</v>
      </c>
      <c r="J681" s="143"/>
    </row>
    <row r="682" spans="1:26" ht="18" customHeight="1" x14ac:dyDescent="0.3">
      <c r="A682" s="107">
        <v>2080</v>
      </c>
      <c r="B682" s="60" t="s">
        <v>697</v>
      </c>
      <c r="C682" s="69" t="str">
        <f>VLOOKUP(A682,Datos!$A$10:$E$1593,3,FALSE)</f>
        <v xml:space="preserve">LIJA AL AGUA Nº 220 DOBLE A             </v>
      </c>
      <c r="D682" s="69">
        <f>VLOOKUP(A682,Datos!$A$10:$E$1593,4,FALSE)</f>
        <v>0</v>
      </c>
      <c r="E682" s="70">
        <f>VLOOKUP(A682,Datos!$A$10:$E$1593,5,FALSE)</f>
        <v>1322.89</v>
      </c>
      <c r="F682" s="68">
        <f t="shared" si="115"/>
        <v>1322.89</v>
      </c>
      <c r="G682" s="60"/>
      <c r="H682" s="60"/>
      <c r="I682" s="94">
        <f t="shared" si="116"/>
        <v>0</v>
      </c>
      <c r="J682" s="143"/>
    </row>
    <row r="683" spans="1:26" ht="18" customHeight="1" x14ac:dyDescent="0.3">
      <c r="A683" s="111">
        <v>2081</v>
      </c>
      <c r="B683" s="61" t="s">
        <v>697</v>
      </c>
      <c r="C683" s="62" t="str">
        <f>VLOOKUP(A683,Datos!$A$10:$E$1593,3,FALSE)</f>
        <v xml:space="preserve">LIJA AL AGUA Nº 240  DOBLE A            </v>
      </c>
      <c r="D683" s="62">
        <f>VLOOKUP(A683,Datos!$A$10:$E$1593,4,FALSE)</f>
        <v>0</v>
      </c>
      <c r="E683" s="63">
        <f>VLOOKUP(A683,Datos!$A$10:$E$1593,5,FALSE)</f>
        <v>1322.89</v>
      </c>
      <c r="F683" s="64">
        <f t="shared" si="115"/>
        <v>1322.89</v>
      </c>
      <c r="G683" s="61"/>
      <c r="H683" s="61"/>
      <c r="I683" s="139">
        <f t="shared" si="116"/>
        <v>0</v>
      </c>
      <c r="J683" s="143"/>
    </row>
    <row r="684" spans="1:26" ht="18" customHeight="1" x14ac:dyDescent="0.3">
      <c r="A684" s="107">
        <v>2082</v>
      </c>
      <c r="B684" s="60" t="s">
        <v>697</v>
      </c>
      <c r="C684" s="69" t="str">
        <f>VLOOKUP(A684,Datos!$A$10:$E$1593,3,FALSE)</f>
        <v xml:space="preserve">LIJA AL AGUA Nº 280 DOBLE A             </v>
      </c>
      <c r="D684" s="69">
        <f>VLOOKUP(A684,Datos!$A$10:$E$1593,4,FALSE)</f>
        <v>0</v>
      </c>
      <c r="E684" s="70">
        <f>VLOOKUP(A684,Datos!$A$10:$E$1593,5,FALSE)</f>
        <v>1322.89</v>
      </c>
      <c r="F684" s="68">
        <f t="shared" si="115"/>
        <v>1322.89</v>
      </c>
      <c r="G684" s="60"/>
      <c r="H684" s="60"/>
      <c r="I684" s="94">
        <f t="shared" si="116"/>
        <v>0</v>
      </c>
      <c r="J684" s="143"/>
    </row>
    <row r="685" spans="1:26" ht="18" customHeight="1" x14ac:dyDescent="0.3">
      <c r="A685" s="111">
        <v>2083</v>
      </c>
      <c r="B685" s="61" t="s">
        <v>697</v>
      </c>
      <c r="C685" s="62" t="str">
        <f>VLOOKUP(A685,Datos!$A$10:$E$1593,3,FALSE)</f>
        <v xml:space="preserve">LIJA AL AGUA Nº 320 DOBLE A             </v>
      </c>
      <c r="D685" s="62">
        <f>VLOOKUP(A685,Datos!$A$10:$E$1593,4,FALSE)</f>
        <v>0</v>
      </c>
      <c r="E685" s="63">
        <f>VLOOKUP(A685,Datos!$A$10:$E$1593,5,FALSE)</f>
        <v>1322.89</v>
      </c>
      <c r="F685" s="64">
        <f t="shared" si="115"/>
        <v>1322.89</v>
      </c>
      <c r="G685" s="61"/>
      <c r="H685" s="61"/>
      <c r="I685" s="139">
        <f t="shared" si="116"/>
        <v>0</v>
      </c>
      <c r="J685" s="143"/>
    </row>
    <row r="686" spans="1:26" ht="18" customHeight="1" x14ac:dyDescent="0.3">
      <c r="A686" s="107">
        <v>2084</v>
      </c>
      <c r="B686" s="60" t="s">
        <v>697</v>
      </c>
      <c r="C686" s="69" t="str">
        <f>VLOOKUP(A686,Datos!$A$10:$E$1593,3,FALSE)</f>
        <v xml:space="preserve">LIJA AL AGUA Nº 360 DOBLE A             </v>
      </c>
      <c r="D686" s="69">
        <f>VLOOKUP(A686,Datos!$A$10:$E$1593,4,FALSE)</f>
        <v>0</v>
      </c>
      <c r="E686" s="70">
        <f>VLOOKUP(A686,Datos!$A$10:$E$1593,5,FALSE)</f>
        <v>1322.89</v>
      </c>
      <c r="F686" s="68">
        <f t="shared" si="115"/>
        <v>1322.89</v>
      </c>
      <c r="G686" s="60"/>
      <c r="H686" s="60"/>
      <c r="I686" s="94">
        <f t="shared" si="116"/>
        <v>0</v>
      </c>
      <c r="J686" s="143"/>
    </row>
    <row r="687" spans="1:26" ht="18" customHeight="1" x14ac:dyDescent="0.3">
      <c r="A687" s="111">
        <v>2086</v>
      </c>
      <c r="B687" s="61" t="s">
        <v>697</v>
      </c>
      <c r="C687" s="62" t="str">
        <f>VLOOKUP(A687,Datos!$A$10:$E$1593,3,FALSE)</f>
        <v xml:space="preserve">LIJA AL AGUA Nº 500 DOBLE A             </v>
      </c>
      <c r="D687" s="62">
        <f>VLOOKUP(A687,Datos!$A$10:$E$1593,4,FALSE)</f>
        <v>0</v>
      </c>
      <c r="E687" s="63">
        <f>VLOOKUP(A687,Datos!$A$10:$E$1593,5,FALSE)</f>
        <v>1322.89</v>
      </c>
      <c r="F687" s="64">
        <f t="shared" si="115"/>
        <v>1322.89</v>
      </c>
      <c r="G687" s="61"/>
      <c r="H687" s="61"/>
      <c r="I687" s="139">
        <f t="shared" si="116"/>
        <v>0</v>
      </c>
      <c r="J687" s="143"/>
    </row>
    <row r="688" spans="1:26" ht="18" customHeight="1" x14ac:dyDescent="0.3">
      <c r="A688" s="107">
        <v>2087</v>
      </c>
      <c r="B688" s="60" t="s">
        <v>697</v>
      </c>
      <c r="C688" s="69" t="str">
        <f>VLOOKUP(A688,Datos!$A$10:$E$1593,3,FALSE)</f>
        <v xml:space="preserve">LIJA AL AGUA Nº 600 DOBLE A             </v>
      </c>
      <c r="D688" s="69">
        <f>VLOOKUP(A688,Datos!$A$10:$E$1593,4,FALSE)</f>
        <v>0</v>
      </c>
      <c r="E688" s="70">
        <f>VLOOKUP(A688,Datos!$A$10:$E$1593,5,FALSE)</f>
        <v>1322.89</v>
      </c>
      <c r="F688" s="68">
        <f t="shared" si="115"/>
        <v>1322.89</v>
      </c>
      <c r="G688" s="60"/>
      <c r="H688" s="60"/>
      <c r="I688" s="94">
        <f t="shared" si="116"/>
        <v>0</v>
      </c>
      <c r="J688" s="143"/>
    </row>
    <row r="689" spans="1:10" ht="18" customHeight="1" x14ac:dyDescent="0.3">
      <c r="A689" s="111">
        <v>2088</v>
      </c>
      <c r="B689" s="61" t="s">
        <v>697</v>
      </c>
      <c r="C689" s="62" t="str">
        <f>VLOOKUP(A689,Datos!$A$10:$E$1593,3,FALSE)</f>
        <v xml:space="preserve">LIJA AL AGUA Nº1000 DOBLE A             </v>
      </c>
      <c r="D689" s="62">
        <f>VLOOKUP(A689,Datos!$A$10:$E$1593,4,FALSE)</f>
        <v>0</v>
      </c>
      <c r="E689" s="63">
        <f>VLOOKUP(A689,Datos!$A$10:$E$1593,5,FALSE)</f>
        <v>2063.36</v>
      </c>
      <c r="F689" s="64">
        <f t="shared" si="115"/>
        <v>2063.36</v>
      </c>
      <c r="G689" s="61"/>
      <c r="H689" s="61"/>
      <c r="I689" s="139">
        <f t="shared" si="116"/>
        <v>0</v>
      </c>
      <c r="J689" s="143"/>
    </row>
    <row r="690" spans="1:10" ht="18" customHeight="1" x14ac:dyDescent="0.3">
      <c r="A690" s="107">
        <v>2090</v>
      </c>
      <c r="B690" s="60" t="s">
        <v>697</v>
      </c>
      <c r="C690" s="69" t="str">
        <f>VLOOKUP(A690,Datos!$A$10:$E$1593,3,FALSE)</f>
        <v xml:space="preserve">LIJA AL AGUA Nº1500 DOBLE A             </v>
      </c>
      <c r="D690" s="69">
        <f>VLOOKUP(A690,Datos!$A$10:$E$1593,4,FALSE)</f>
        <v>0</v>
      </c>
      <c r="E690" s="70">
        <f>VLOOKUP(A690,Datos!$A$10:$E$1593,5,FALSE)</f>
        <v>2063.36</v>
      </c>
      <c r="F690" s="68">
        <f t="shared" si="115"/>
        <v>2063.36</v>
      </c>
      <c r="G690" s="60"/>
      <c r="H690" s="60"/>
      <c r="I690" s="94">
        <f t="shared" si="116"/>
        <v>0</v>
      </c>
      <c r="J690" s="142"/>
    </row>
    <row r="691" spans="1:10" ht="18" customHeight="1" x14ac:dyDescent="0.3">
      <c r="A691" s="111">
        <v>3389</v>
      </c>
      <c r="B691" s="61" t="s">
        <v>218</v>
      </c>
      <c r="C691" s="62" t="str">
        <f>VLOOKUP(A691,Datos!$A$10:$E$1593,3,FALSE)</f>
        <v xml:space="preserve">LIJA AL AGUA  Koln  grano   60 15u      </v>
      </c>
      <c r="D691" s="62">
        <f>VLOOKUP(A691,Datos!$A$10:$E$1593,4,FALSE)</f>
        <v>5</v>
      </c>
      <c r="E691" s="63">
        <f>VLOOKUP(A691,Datos!$A$10:$E$1593,5,FALSE)</f>
        <v>8557.2900000000009</v>
      </c>
      <c r="F691" s="64">
        <f t="shared" si="115"/>
        <v>8557.2900000000009</v>
      </c>
      <c r="G691" s="61"/>
      <c r="H691" s="61"/>
      <c r="I691" s="139">
        <f t="shared" si="116"/>
        <v>0</v>
      </c>
      <c r="J691" s="143"/>
    </row>
    <row r="692" spans="1:10" ht="18" customHeight="1" x14ac:dyDescent="0.3">
      <c r="A692" s="107">
        <v>3390</v>
      </c>
      <c r="B692" s="60" t="s">
        <v>218</v>
      </c>
      <c r="C692" s="69" t="str">
        <f>VLOOKUP(A692,Datos!$A$10:$E$1593,3,FALSE)</f>
        <v xml:space="preserve">LIJA AL AGUA  Koln  grano   80 15u      </v>
      </c>
      <c r="D692" s="69">
        <f>VLOOKUP(A692,Datos!$A$10:$E$1593,4,FALSE)</f>
        <v>5</v>
      </c>
      <c r="E692" s="70">
        <f>VLOOKUP(A692,Datos!$A$10:$E$1593,5,FALSE)</f>
        <v>8557.2900000000009</v>
      </c>
      <c r="F692" s="68">
        <f t="shared" si="115"/>
        <v>8557.2900000000009</v>
      </c>
      <c r="G692" s="60"/>
      <c r="H692" s="60"/>
      <c r="I692" s="94">
        <f t="shared" si="116"/>
        <v>0</v>
      </c>
      <c r="J692" s="143"/>
    </row>
    <row r="693" spans="1:10" ht="18" customHeight="1" x14ac:dyDescent="0.3">
      <c r="A693" s="111">
        <v>3391</v>
      </c>
      <c r="B693" s="61" t="s">
        <v>218</v>
      </c>
      <c r="C693" s="62" t="str">
        <f>VLOOKUP(A693,Datos!$A$10:$E$1593,3,FALSE)</f>
        <v xml:space="preserve">LIJA AL AGUA  Koln  grano  100 15u      </v>
      </c>
      <c r="D693" s="62">
        <f>VLOOKUP(A693,Datos!$A$10:$E$1593,4,FALSE)</f>
        <v>5</v>
      </c>
      <c r="E693" s="63">
        <f>VLOOKUP(A693,Datos!$A$10:$E$1593,5,FALSE)</f>
        <v>8557.2900000000009</v>
      </c>
      <c r="F693" s="64">
        <f t="shared" si="115"/>
        <v>8557.2900000000009</v>
      </c>
      <c r="G693" s="61"/>
      <c r="H693" s="61"/>
      <c r="I693" s="139">
        <f t="shared" si="116"/>
        <v>0</v>
      </c>
      <c r="J693" s="143"/>
    </row>
    <row r="694" spans="1:10" ht="18" customHeight="1" x14ac:dyDescent="0.3">
      <c r="A694" s="107">
        <v>3392</v>
      </c>
      <c r="B694" s="60" t="s">
        <v>218</v>
      </c>
      <c r="C694" s="69" t="str">
        <f>VLOOKUP(A694,Datos!$A$10:$E$1593,3,FALSE)</f>
        <v xml:space="preserve">LIJA AL AGUA  Koln  grano  120 15u      </v>
      </c>
      <c r="D694" s="69">
        <f>VLOOKUP(A694,Datos!$A$10:$E$1593,4,FALSE)</f>
        <v>5</v>
      </c>
      <c r="E694" s="70">
        <f>VLOOKUP(A694,Datos!$A$10:$E$1593,5,FALSE)</f>
        <v>8557.2900000000009</v>
      </c>
      <c r="F694" s="68">
        <f t="shared" si="115"/>
        <v>8557.2900000000009</v>
      </c>
      <c r="G694" s="60"/>
      <c r="H694" s="60"/>
      <c r="I694" s="94">
        <f t="shared" si="116"/>
        <v>0</v>
      </c>
      <c r="J694" s="143"/>
    </row>
    <row r="695" spans="1:10" ht="18" customHeight="1" x14ac:dyDescent="0.3">
      <c r="A695" s="111">
        <v>3393</v>
      </c>
      <c r="B695" s="61" t="s">
        <v>218</v>
      </c>
      <c r="C695" s="62" t="str">
        <f>VLOOKUP(A695,Datos!$A$10:$E$1593,3,FALSE)</f>
        <v xml:space="preserve">LIJA AL AGUA  Koln  grano  150 15u      </v>
      </c>
      <c r="D695" s="62">
        <f>VLOOKUP(A695,Datos!$A$10:$E$1593,4,FALSE)</f>
        <v>5</v>
      </c>
      <c r="E695" s="63">
        <f>VLOOKUP(A695,Datos!$A$10:$E$1593,5,FALSE)</f>
        <v>8557.2900000000009</v>
      </c>
      <c r="F695" s="64">
        <f t="shared" si="115"/>
        <v>8557.2900000000009</v>
      </c>
      <c r="G695" s="61"/>
      <c r="H695" s="61"/>
      <c r="I695" s="139">
        <f t="shared" si="116"/>
        <v>0</v>
      </c>
      <c r="J695" s="143"/>
    </row>
    <row r="696" spans="1:10" ht="18" customHeight="1" x14ac:dyDescent="0.3">
      <c r="A696" s="107">
        <v>3394</v>
      </c>
      <c r="B696" s="60" t="s">
        <v>218</v>
      </c>
      <c r="C696" s="69" t="str">
        <f>VLOOKUP(A696,Datos!$A$10:$E$1593,3,FALSE)</f>
        <v xml:space="preserve">LIJA AL AGUA  Koln  grano  180 15u      </v>
      </c>
      <c r="D696" s="69">
        <f>VLOOKUP(A696,Datos!$A$10:$E$1593,4,FALSE)</f>
        <v>5</v>
      </c>
      <c r="E696" s="70">
        <f>VLOOKUP(A696,Datos!$A$10:$E$1593,5,FALSE)</f>
        <v>8557.2900000000009</v>
      </c>
      <c r="F696" s="68">
        <f t="shared" si="115"/>
        <v>8557.2900000000009</v>
      </c>
      <c r="G696" s="60"/>
      <c r="H696" s="60"/>
      <c r="I696" s="94">
        <f t="shared" si="116"/>
        <v>0</v>
      </c>
      <c r="J696" s="143"/>
    </row>
    <row r="697" spans="1:10" ht="18" customHeight="1" x14ac:dyDescent="0.3">
      <c r="A697" s="111">
        <v>3395</v>
      </c>
      <c r="B697" s="61" t="s">
        <v>218</v>
      </c>
      <c r="C697" s="62" t="str">
        <f>VLOOKUP(A697,Datos!$A$10:$E$1593,3,FALSE)</f>
        <v xml:space="preserve">LIJA AL AGUA  Koln  grano  220 15u      </v>
      </c>
      <c r="D697" s="62">
        <f>VLOOKUP(A697,Datos!$A$10:$E$1593,4,FALSE)</f>
        <v>5</v>
      </c>
      <c r="E697" s="63">
        <f>VLOOKUP(A697,Datos!$A$10:$E$1593,5,FALSE)</f>
        <v>8557.2900000000009</v>
      </c>
      <c r="F697" s="64">
        <f t="shared" si="115"/>
        <v>8557.2900000000009</v>
      </c>
      <c r="G697" s="61"/>
      <c r="H697" s="61"/>
      <c r="I697" s="139">
        <f t="shared" si="116"/>
        <v>0</v>
      </c>
      <c r="J697" s="143"/>
    </row>
    <row r="698" spans="1:10" ht="18" customHeight="1" x14ac:dyDescent="0.3">
      <c r="A698" s="107">
        <v>3396</v>
      </c>
      <c r="B698" s="60" t="s">
        <v>218</v>
      </c>
      <c r="C698" s="69" t="str">
        <f>VLOOKUP(A698,Datos!$A$10:$E$1593,3,FALSE)</f>
        <v xml:space="preserve">LIJA AL AGUA  Koln  grano  240 15u      </v>
      </c>
      <c r="D698" s="69">
        <f>VLOOKUP(A698,Datos!$A$10:$E$1593,4,FALSE)</f>
        <v>5</v>
      </c>
      <c r="E698" s="70">
        <f>VLOOKUP(A698,Datos!$A$10:$E$1593,5,FALSE)</f>
        <v>8557.2900000000009</v>
      </c>
      <c r="F698" s="68">
        <f t="shared" si="115"/>
        <v>8557.2900000000009</v>
      </c>
      <c r="G698" s="60"/>
      <c r="H698" s="60"/>
      <c r="I698" s="94">
        <f t="shared" si="116"/>
        <v>0</v>
      </c>
      <c r="J698" s="143"/>
    </row>
    <row r="699" spans="1:10" ht="18" customHeight="1" x14ac:dyDescent="0.3">
      <c r="A699" s="111">
        <v>3397</v>
      </c>
      <c r="B699" s="61" t="s">
        <v>218</v>
      </c>
      <c r="C699" s="62" t="str">
        <f>VLOOKUP(A699,Datos!$A$10:$E$1593,3,FALSE)</f>
        <v xml:space="preserve">LIJA AL AGUA  Koln  grano  280 15u      </v>
      </c>
      <c r="D699" s="62">
        <f>VLOOKUP(A699,Datos!$A$10:$E$1593,4,FALSE)</f>
        <v>5</v>
      </c>
      <c r="E699" s="63">
        <f>VLOOKUP(A699,Datos!$A$10:$E$1593,5,FALSE)</f>
        <v>8557.2900000000009</v>
      </c>
      <c r="F699" s="64">
        <f t="shared" si="115"/>
        <v>8557.2900000000009</v>
      </c>
      <c r="G699" s="61"/>
      <c r="H699" s="61"/>
      <c r="I699" s="139">
        <f t="shared" si="116"/>
        <v>0</v>
      </c>
      <c r="J699" s="143"/>
    </row>
    <row r="700" spans="1:10" ht="18" customHeight="1" x14ac:dyDescent="0.3">
      <c r="A700" s="107">
        <v>3398</v>
      </c>
      <c r="B700" s="60" t="s">
        <v>218</v>
      </c>
      <c r="C700" s="69" t="str">
        <f>VLOOKUP(A700,Datos!$A$10:$E$1593,3,FALSE)</f>
        <v xml:space="preserve">LIJA AL AGUA  Koln  grano  320 15u      </v>
      </c>
      <c r="D700" s="69">
        <f>VLOOKUP(A700,Datos!$A$10:$E$1593,4,FALSE)</f>
        <v>5</v>
      </c>
      <c r="E700" s="70">
        <f>VLOOKUP(A700,Datos!$A$10:$E$1593,5,FALSE)</f>
        <v>8557.2900000000009</v>
      </c>
      <c r="F700" s="68">
        <f t="shared" si="115"/>
        <v>8557.2900000000009</v>
      </c>
      <c r="G700" s="60"/>
      <c r="H700" s="60"/>
      <c r="I700" s="94">
        <f t="shared" si="116"/>
        <v>0</v>
      </c>
      <c r="J700" s="143"/>
    </row>
    <row r="701" spans="1:10" ht="18" customHeight="1" x14ac:dyDescent="0.3">
      <c r="A701" s="111">
        <v>3399</v>
      </c>
      <c r="B701" s="61" t="s">
        <v>218</v>
      </c>
      <c r="C701" s="62" t="str">
        <f>VLOOKUP(A701,Datos!$A$10:$E$1593,3,FALSE)</f>
        <v xml:space="preserve">LIJA AL AGUA  Koln  grano  360 15u      </v>
      </c>
      <c r="D701" s="62">
        <f>VLOOKUP(A701,Datos!$A$10:$E$1593,4,FALSE)</f>
        <v>5</v>
      </c>
      <c r="E701" s="63">
        <f>VLOOKUP(A701,Datos!$A$10:$E$1593,5,FALSE)</f>
        <v>8557.2900000000009</v>
      </c>
      <c r="F701" s="64">
        <f t="shared" si="115"/>
        <v>8557.2900000000009</v>
      </c>
      <c r="G701" s="61"/>
      <c r="H701" s="61"/>
      <c r="I701" s="139">
        <f t="shared" si="116"/>
        <v>0</v>
      </c>
      <c r="J701" s="143"/>
    </row>
    <row r="702" spans="1:10" ht="18" customHeight="1" x14ac:dyDescent="0.3">
      <c r="A702" s="107">
        <v>3400</v>
      </c>
      <c r="B702" s="60" t="s">
        <v>218</v>
      </c>
      <c r="C702" s="69" t="str">
        <f>VLOOKUP(A702,Datos!$A$10:$E$1593,3,FALSE)</f>
        <v xml:space="preserve">LIJA AL AGUA  Koln  grano  400 15u      </v>
      </c>
      <c r="D702" s="69">
        <f>VLOOKUP(A702,Datos!$A$10:$E$1593,4,FALSE)</f>
        <v>5</v>
      </c>
      <c r="E702" s="70">
        <f>VLOOKUP(A702,Datos!$A$10:$E$1593,5,FALSE)</f>
        <v>8557.2900000000009</v>
      </c>
      <c r="F702" s="68">
        <f t="shared" si="115"/>
        <v>8557.2900000000009</v>
      </c>
      <c r="G702" s="60"/>
      <c r="H702" s="60"/>
      <c r="I702" s="94">
        <f t="shared" si="116"/>
        <v>0</v>
      </c>
      <c r="J702" s="143"/>
    </row>
    <row r="703" spans="1:10" ht="18" customHeight="1" x14ac:dyDescent="0.3">
      <c r="A703" s="111">
        <v>3401</v>
      </c>
      <c r="B703" s="61" t="s">
        <v>218</v>
      </c>
      <c r="C703" s="62" t="str">
        <f>VLOOKUP(A703,Datos!$A$10:$E$1593,3,FALSE)</f>
        <v xml:space="preserve">LIJA AL AGUA  Koln  grano  500 15u      </v>
      </c>
      <c r="D703" s="62">
        <f>VLOOKUP(A703,Datos!$A$10:$E$1593,4,FALSE)</f>
        <v>5</v>
      </c>
      <c r="E703" s="63">
        <f>VLOOKUP(A703,Datos!$A$10:$E$1593,5,FALSE)</f>
        <v>8557.2900000000009</v>
      </c>
      <c r="F703" s="64">
        <f t="shared" si="115"/>
        <v>8557.2900000000009</v>
      </c>
      <c r="G703" s="61"/>
      <c r="H703" s="61"/>
      <c r="I703" s="139">
        <f t="shared" si="116"/>
        <v>0</v>
      </c>
      <c r="J703" s="143"/>
    </row>
    <row r="704" spans="1:10" ht="18" customHeight="1" x14ac:dyDescent="0.3">
      <c r="A704" s="107">
        <v>3402</v>
      </c>
      <c r="B704" s="60" t="s">
        <v>218</v>
      </c>
      <c r="C704" s="69" t="str">
        <f>VLOOKUP(A704,Datos!$A$10:$E$1593,3,FALSE)</f>
        <v xml:space="preserve">LIJA AL AGUA  Koln  grano  600 15u      </v>
      </c>
      <c r="D704" s="69">
        <f>VLOOKUP(A704,Datos!$A$10:$E$1593,4,FALSE)</f>
        <v>5</v>
      </c>
      <c r="E704" s="70">
        <f>VLOOKUP(A704,Datos!$A$10:$E$1593,5,FALSE)</f>
        <v>8557.2900000000009</v>
      </c>
      <c r="F704" s="68">
        <f t="shared" si="115"/>
        <v>8557.2900000000009</v>
      </c>
      <c r="G704" s="60"/>
      <c r="H704" s="60"/>
      <c r="I704" s="94">
        <f t="shared" si="116"/>
        <v>0</v>
      </c>
      <c r="J704" s="143"/>
    </row>
    <row r="705" spans="1:10" ht="18" customHeight="1" x14ac:dyDescent="0.3">
      <c r="A705" s="111">
        <v>3403</v>
      </c>
      <c r="B705" s="61" t="s">
        <v>218</v>
      </c>
      <c r="C705" s="62" t="str">
        <f>VLOOKUP(A705,Datos!$A$10:$E$1593,3,FALSE)</f>
        <v xml:space="preserve">LIJA AL AGUA  Koln  grano 1000 15u      </v>
      </c>
      <c r="D705" s="62">
        <f>VLOOKUP(A705,Datos!$A$10:$E$1593,4,FALSE)</f>
        <v>5</v>
      </c>
      <c r="E705" s="63">
        <f>VLOOKUP(A705,Datos!$A$10:$E$1593,5,FALSE)</f>
        <v>8557.2900000000009</v>
      </c>
      <c r="F705" s="64">
        <f t="shared" si="115"/>
        <v>8557.2900000000009</v>
      </c>
      <c r="G705" s="61"/>
      <c r="H705" s="61"/>
      <c r="I705" s="139">
        <f t="shared" si="116"/>
        <v>0</v>
      </c>
      <c r="J705" s="143"/>
    </row>
    <row r="706" spans="1:10" ht="18" customHeight="1" x14ac:dyDescent="0.3">
      <c r="A706" s="107">
        <v>3404</v>
      </c>
      <c r="B706" s="60" t="s">
        <v>218</v>
      </c>
      <c r="C706" s="69" t="str">
        <f>VLOOKUP(A706,Datos!$A$10:$E$1593,3,FALSE)</f>
        <v xml:space="preserve">LIJA AL AGUA  Koln  grano 1200 15u      </v>
      </c>
      <c r="D706" s="69">
        <f>VLOOKUP(A706,Datos!$A$10:$E$1593,4,FALSE)</f>
        <v>5</v>
      </c>
      <c r="E706" s="70">
        <f>VLOOKUP(A706,Datos!$A$10:$E$1593,5,FALSE)</f>
        <v>8557.2900000000009</v>
      </c>
      <c r="F706" s="68">
        <f t="shared" si="115"/>
        <v>8557.2900000000009</v>
      </c>
      <c r="G706" s="60"/>
      <c r="H706" s="60"/>
      <c r="I706" s="94">
        <f t="shared" si="116"/>
        <v>0</v>
      </c>
      <c r="J706" s="143"/>
    </row>
    <row r="707" spans="1:10" ht="18" customHeight="1" x14ac:dyDescent="0.3">
      <c r="A707" s="111">
        <v>3405</v>
      </c>
      <c r="B707" s="61" t="s">
        <v>218</v>
      </c>
      <c r="C707" s="62" t="str">
        <f>VLOOKUP(A707,Datos!$A$10:$E$1593,3,FALSE)</f>
        <v xml:space="preserve">LIJA AL AGUA  Koln  grano 1500 15u      </v>
      </c>
      <c r="D707" s="62">
        <f>VLOOKUP(A707,Datos!$A$10:$E$1593,4,FALSE)</f>
        <v>5</v>
      </c>
      <c r="E707" s="63">
        <f>VLOOKUP(A707,Datos!$A$10:$E$1593,5,FALSE)</f>
        <v>8557.2900000000009</v>
      </c>
      <c r="F707" s="64">
        <f t="shared" si="115"/>
        <v>8557.2900000000009</v>
      </c>
      <c r="G707" s="61"/>
      <c r="H707" s="61"/>
      <c r="I707" s="139">
        <f t="shared" si="116"/>
        <v>0</v>
      </c>
      <c r="J707" s="143"/>
    </row>
    <row r="708" spans="1:10" ht="18" customHeight="1" x14ac:dyDescent="0.3">
      <c r="A708" s="107">
        <v>9015</v>
      </c>
      <c r="B708" s="60" t="s">
        <v>727</v>
      </c>
      <c r="C708" s="69" t="str">
        <f>VLOOKUP(A708,Datos!$A$10:$E$1593,3,FALSE)</f>
        <v xml:space="preserve">LIJA PROF AL AGUA GRANO 80 (15 HOJAS)   </v>
      </c>
      <c r="D708" s="69">
        <f>VLOOKUP(A708,Datos!$A$10:$E$1593,4,FALSE)</f>
        <v>1</v>
      </c>
      <c r="E708" s="70">
        <f>VLOOKUP(A708,Datos!$A$10:$E$1593,5,FALSE)</f>
        <v>7330.91</v>
      </c>
      <c r="F708" s="68">
        <f t="shared" si="115"/>
        <v>7330.91</v>
      </c>
      <c r="G708" s="60"/>
      <c r="H708" s="60"/>
      <c r="I708" s="94">
        <f t="shared" si="116"/>
        <v>0</v>
      </c>
      <c r="J708" s="144"/>
    </row>
    <row r="709" spans="1:10" ht="18" customHeight="1" x14ac:dyDescent="0.3">
      <c r="A709" s="111">
        <v>9016</v>
      </c>
      <c r="B709" s="61" t="s">
        <v>727</v>
      </c>
      <c r="C709" s="62" t="str">
        <f>VLOOKUP(A709,Datos!$A$10:$E$1593,3,FALSE)</f>
        <v xml:space="preserve">LIJA PROF AL AGUA GRANO 100 (15 HOJAS)  </v>
      </c>
      <c r="D709" s="62">
        <f>VLOOKUP(A709,Datos!$A$10:$E$1593,4,FALSE)</f>
        <v>1</v>
      </c>
      <c r="E709" s="63">
        <f>VLOOKUP(A709,Datos!$A$10:$E$1593,5,FALSE)</f>
        <v>7330.91</v>
      </c>
      <c r="F709" s="64">
        <f t="shared" si="115"/>
        <v>7330.91</v>
      </c>
      <c r="G709" s="61"/>
      <c r="H709" s="61"/>
      <c r="I709" s="139">
        <f t="shared" si="116"/>
        <v>0</v>
      </c>
      <c r="J709" s="143"/>
    </row>
    <row r="710" spans="1:10" ht="18" customHeight="1" x14ac:dyDescent="0.3">
      <c r="A710" s="107">
        <v>9017</v>
      </c>
      <c r="B710" s="60" t="s">
        <v>727</v>
      </c>
      <c r="C710" s="69" t="str">
        <f>VLOOKUP(A710,Datos!$A$10:$E$1593,3,FALSE)</f>
        <v xml:space="preserve">LIJA PROF AL AGUA GRANO 120 (15 HOJAS)  </v>
      </c>
      <c r="D710" s="69">
        <f>VLOOKUP(A710,Datos!$A$10:$E$1593,4,FALSE)</f>
        <v>1</v>
      </c>
      <c r="E710" s="70">
        <f>VLOOKUP(A710,Datos!$A$10:$E$1593,5,FALSE)</f>
        <v>7330.91</v>
      </c>
      <c r="F710" s="68">
        <f t="shared" si="115"/>
        <v>7330.91</v>
      </c>
      <c r="G710" s="60"/>
      <c r="H710" s="60"/>
      <c r="I710" s="94">
        <f t="shared" si="116"/>
        <v>0</v>
      </c>
      <c r="J710" s="143"/>
    </row>
    <row r="711" spans="1:10" ht="18" customHeight="1" x14ac:dyDescent="0.3">
      <c r="A711" s="111">
        <v>9018</v>
      </c>
      <c r="B711" s="61" t="s">
        <v>727</v>
      </c>
      <c r="C711" s="62" t="str">
        <f>VLOOKUP(A711,Datos!$A$10:$E$1593,3,FALSE)</f>
        <v xml:space="preserve">LIJA PROF AL AGUA GRANO 150 (15 HOJAS)  </v>
      </c>
      <c r="D711" s="62">
        <f>VLOOKUP(A711,Datos!$A$10:$E$1593,4,FALSE)</f>
        <v>1</v>
      </c>
      <c r="E711" s="63">
        <f>VLOOKUP(A711,Datos!$A$10:$E$1593,5,FALSE)</f>
        <v>7330.91</v>
      </c>
      <c r="F711" s="64">
        <f t="shared" si="115"/>
        <v>7330.91</v>
      </c>
      <c r="G711" s="61"/>
      <c r="H711" s="61"/>
      <c r="I711" s="139">
        <f t="shared" si="116"/>
        <v>0</v>
      </c>
      <c r="J711" s="143"/>
    </row>
    <row r="712" spans="1:10" ht="18" customHeight="1" x14ac:dyDescent="0.3">
      <c r="A712" s="107">
        <v>9019</v>
      </c>
      <c r="B712" s="60" t="s">
        <v>727</v>
      </c>
      <c r="C712" s="69" t="str">
        <f>VLOOKUP(A712,Datos!$A$10:$E$1593,3,FALSE)</f>
        <v xml:space="preserve">LIJA PROF AL AGUA GRANO 180 (15 HOJAS)  </v>
      </c>
      <c r="D712" s="69">
        <f>VLOOKUP(A712,Datos!$A$10:$E$1593,4,FALSE)</f>
        <v>1</v>
      </c>
      <c r="E712" s="70">
        <f>VLOOKUP(A712,Datos!$A$10:$E$1593,5,FALSE)</f>
        <v>7330.91</v>
      </c>
      <c r="F712" s="68">
        <f t="shared" si="115"/>
        <v>7330.91</v>
      </c>
      <c r="G712" s="60"/>
      <c r="H712" s="60"/>
      <c r="I712" s="94">
        <f t="shared" si="116"/>
        <v>0</v>
      </c>
      <c r="J712" s="143"/>
    </row>
    <row r="713" spans="1:10" ht="18" customHeight="1" thickBot="1" x14ac:dyDescent="0.35">
      <c r="A713" s="112">
        <v>9020</v>
      </c>
      <c r="B713" s="88" t="s">
        <v>727</v>
      </c>
      <c r="C713" s="89" t="str">
        <f>VLOOKUP(A713,Datos!$A$10:$E$1593,3,FALSE)</f>
        <v xml:space="preserve">LIJA PROF AL AGUA GRANO 220 (15 HOJAS)  </v>
      </c>
      <c r="D713" s="89">
        <f>VLOOKUP(A713,Datos!$A$10:$E$1593,4,FALSE)</f>
        <v>1</v>
      </c>
      <c r="E713" s="90">
        <f>VLOOKUP(A713,Datos!$A$10:$E$1593,5,FALSE)</f>
        <v>7330.91</v>
      </c>
      <c r="F713" s="91">
        <f t="shared" si="115"/>
        <v>7330.91</v>
      </c>
      <c r="G713" s="88"/>
      <c r="H713" s="88"/>
      <c r="I713" s="149">
        <f t="shared" si="116"/>
        <v>0</v>
      </c>
      <c r="J713" s="142"/>
    </row>
    <row r="714" spans="1:10" ht="19.95" customHeight="1" thickBot="1" x14ac:dyDescent="0.35">
      <c r="A714" s="200" t="s">
        <v>734</v>
      </c>
      <c r="B714" s="201"/>
      <c r="C714" s="201"/>
      <c r="D714" s="201"/>
      <c r="E714" s="201"/>
      <c r="F714" s="201"/>
      <c r="G714" s="201"/>
      <c r="H714" s="201"/>
      <c r="I714" s="201"/>
      <c r="J714" s="143"/>
    </row>
    <row r="715" spans="1:10" ht="18" customHeight="1" x14ac:dyDescent="0.3">
      <c r="A715" s="110">
        <v>2101</v>
      </c>
      <c r="B715" s="76" t="s">
        <v>697</v>
      </c>
      <c r="C715" s="85" t="str">
        <f>VLOOKUP(A715,Datos!$A$10:$E$1593,3,FALSE)</f>
        <v xml:space="preserve">LIJA NO PAST 100 DOBLE A                </v>
      </c>
      <c r="D715" s="85">
        <f>VLOOKUP(A715,Datos!$A$10:$E$1593,4,FALSE)</f>
        <v>0</v>
      </c>
      <c r="E715" s="86">
        <f>VLOOKUP(A715,Datos!$A$10:$E$1593,5,FALSE)</f>
        <v>2074.4</v>
      </c>
      <c r="F715" s="87">
        <f t="shared" ref="F715:F729" si="117">E715-(E715*DESC)</f>
        <v>2074.4</v>
      </c>
      <c r="G715" s="76"/>
      <c r="H715" s="76"/>
      <c r="I715" s="101">
        <f t="shared" ref="I715:I729" si="118">(F715-F715*H715/100)*G715</f>
        <v>0</v>
      </c>
      <c r="J715" s="143"/>
    </row>
    <row r="716" spans="1:10" ht="18" customHeight="1" x14ac:dyDescent="0.3">
      <c r="A716" s="111">
        <v>2102</v>
      </c>
      <c r="B716" s="61" t="s">
        <v>697</v>
      </c>
      <c r="C716" s="62" t="str">
        <f>VLOOKUP(A716,Datos!$A$10:$E$1593,3,FALSE)</f>
        <v xml:space="preserve">LIJA NO PAST 120 DOBLE A                </v>
      </c>
      <c r="D716" s="62">
        <f>VLOOKUP(A716,Datos!$A$10:$E$1593,4,FALSE)</f>
        <v>0</v>
      </c>
      <c r="E716" s="63">
        <f>VLOOKUP(A716,Datos!$A$10:$E$1593,5,FALSE)</f>
        <v>2074.4</v>
      </c>
      <c r="F716" s="64">
        <f t="shared" si="117"/>
        <v>2074.4</v>
      </c>
      <c r="G716" s="61"/>
      <c r="H716" s="61"/>
      <c r="I716" s="139">
        <f t="shared" si="118"/>
        <v>0</v>
      </c>
      <c r="J716" s="143"/>
    </row>
    <row r="717" spans="1:10" ht="18" customHeight="1" x14ac:dyDescent="0.3">
      <c r="A717" s="107">
        <v>2103</v>
      </c>
      <c r="B717" s="60" t="s">
        <v>697</v>
      </c>
      <c r="C717" s="69" t="str">
        <f>VLOOKUP(A717,Datos!$A$10:$E$1593,3,FALSE)</f>
        <v xml:space="preserve">LIJA NO PAST 150 DOBLE A                </v>
      </c>
      <c r="D717" s="69">
        <f>VLOOKUP(A717,Datos!$A$10:$E$1593,4,FALSE)</f>
        <v>0</v>
      </c>
      <c r="E717" s="70">
        <f>VLOOKUP(A717,Datos!$A$10:$E$1593,5,FALSE)</f>
        <v>2074.4</v>
      </c>
      <c r="F717" s="68">
        <f t="shared" si="117"/>
        <v>2074.4</v>
      </c>
      <c r="G717" s="60"/>
      <c r="H717" s="60"/>
      <c r="I717" s="94">
        <f t="shared" si="118"/>
        <v>0</v>
      </c>
      <c r="J717" s="143"/>
    </row>
    <row r="718" spans="1:10" ht="18" customHeight="1" x14ac:dyDescent="0.3">
      <c r="A718" s="111">
        <v>9008</v>
      </c>
      <c r="B718" s="61" t="s">
        <v>727</v>
      </c>
      <c r="C718" s="62" t="str">
        <f>VLOOKUP(A718,Datos!$A$10:$E$1593,3,FALSE)</f>
        <v>LIJA ANTIEMPASTE GRANO 80 (SOBRE 15 HOJA</v>
      </c>
      <c r="D718" s="62">
        <f>VLOOKUP(A718,Datos!$A$10:$E$1593,4,FALSE)</f>
        <v>1</v>
      </c>
      <c r="E718" s="63">
        <f>VLOOKUP(A718,Datos!$A$10:$E$1593,5,FALSE)</f>
        <v>7330.91</v>
      </c>
      <c r="F718" s="64">
        <f t="shared" si="117"/>
        <v>7330.91</v>
      </c>
      <c r="G718" s="61"/>
      <c r="H718" s="61"/>
      <c r="I718" s="139">
        <f t="shared" si="118"/>
        <v>0</v>
      </c>
      <c r="J718" s="144"/>
    </row>
    <row r="719" spans="1:10" ht="18" customHeight="1" x14ac:dyDescent="0.3">
      <c r="A719" s="107">
        <v>9009</v>
      </c>
      <c r="B719" s="60" t="s">
        <v>727</v>
      </c>
      <c r="C719" s="69" t="str">
        <f>VLOOKUP(A719,Datos!$A$10:$E$1593,3,FALSE)</f>
        <v>LIJA ANTIEMPASTE GRANO 100 (SOBRE 15 HOJ</v>
      </c>
      <c r="D719" s="69">
        <f>VLOOKUP(A719,Datos!$A$10:$E$1593,4,FALSE)</f>
        <v>1</v>
      </c>
      <c r="E719" s="70">
        <f>VLOOKUP(A719,Datos!$A$10:$E$1593,5,FALSE)</f>
        <v>7330.91</v>
      </c>
      <c r="F719" s="68">
        <f t="shared" si="117"/>
        <v>7330.91</v>
      </c>
      <c r="G719" s="60"/>
      <c r="H719" s="60"/>
      <c r="I719" s="94">
        <f t="shared" si="118"/>
        <v>0</v>
      </c>
      <c r="J719" s="143"/>
    </row>
    <row r="720" spans="1:10" ht="18" customHeight="1" x14ac:dyDescent="0.3">
      <c r="A720" s="111">
        <v>9010</v>
      </c>
      <c r="B720" s="61" t="s">
        <v>727</v>
      </c>
      <c r="C720" s="62" t="str">
        <f>VLOOKUP(A720,Datos!$A$10:$E$1593,3,FALSE)</f>
        <v>LIJA ANTIEMPASTE GRANO 120 (SOBRE 15 HOJ</v>
      </c>
      <c r="D720" s="62">
        <f>VLOOKUP(A720,Datos!$A$10:$E$1593,4,FALSE)</f>
        <v>1</v>
      </c>
      <c r="E720" s="63">
        <f>VLOOKUP(A720,Datos!$A$10:$E$1593,5,FALSE)</f>
        <v>7330.91</v>
      </c>
      <c r="F720" s="64">
        <f t="shared" si="117"/>
        <v>7330.91</v>
      </c>
      <c r="G720" s="61"/>
      <c r="H720" s="61"/>
      <c r="I720" s="139">
        <f t="shared" si="118"/>
        <v>0</v>
      </c>
      <c r="J720" s="143"/>
    </row>
    <row r="721" spans="1:10" ht="18" customHeight="1" x14ac:dyDescent="0.3">
      <c r="A721" s="107">
        <v>9011</v>
      </c>
      <c r="B721" s="60" t="s">
        <v>727</v>
      </c>
      <c r="C721" s="69" t="str">
        <f>VLOOKUP(A721,Datos!$A$10:$E$1593,3,FALSE)</f>
        <v>LIJA ANTIEMPASTE GRANO 150 (SOBRE 15 HOJ</v>
      </c>
      <c r="D721" s="69">
        <f>VLOOKUP(A721,Datos!$A$10:$E$1593,4,FALSE)</f>
        <v>1</v>
      </c>
      <c r="E721" s="70">
        <f>VLOOKUP(A721,Datos!$A$10:$E$1593,5,FALSE)</f>
        <v>7330.91</v>
      </c>
      <c r="F721" s="68">
        <f t="shared" si="117"/>
        <v>7330.91</v>
      </c>
      <c r="G721" s="60"/>
      <c r="H721" s="60"/>
      <c r="I721" s="94">
        <f t="shared" si="118"/>
        <v>0</v>
      </c>
      <c r="J721" s="143"/>
    </row>
    <row r="722" spans="1:10" ht="18" customHeight="1" x14ac:dyDescent="0.3">
      <c r="A722" s="111">
        <v>9012</v>
      </c>
      <c r="B722" s="61" t="s">
        <v>727</v>
      </c>
      <c r="C722" s="62" t="str">
        <f>VLOOKUP(A722,Datos!$A$10:$E$1593,3,FALSE)</f>
        <v>LIJA ANTIEMPASTE GRANO 180 (SOBRE 15 HOJ</v>
      </c>
      <c r="D722" s="62">
        <f>VLOOKUP(A722,Datos!$A$10:$E$1593,4,FALSE)</f>
        <v>1</v>
      </c>
      <c r="E722" s="63">
        <f>VLOOKUP(A722,Datos!$A$10:$E$1593,5,FALSE)</f>
        <v>7330.91</v>
      </c>
      <c r="F722" s="64">
        <f t="shared" si="117"/>
        <v>7330.91</v>
      </c>
      <c r="G722" s="61"/>
      <c r="H722" s="61"/>
      <c r="I722" s="139">
        <f t="shared" si="118"/>
        <v>0</v>
      </c>
      <c r="J722" s="143"/>
    </row>
    <row r="723" spans="1:10" ht="18" customHeight="1" x14ac:dyDescent="0.3">
      <c r="A723" s="107">
        <v>9013</v>
      </c>
      <c r="B723" s="60" t="s">
        <v>727</v>
      </c>
      <c r="C723" s="69" t="str">
        <f>VLOOKUP(A723,Datos!$A$10:$E$1593,3,FALSE)</f>
        <v>LIJA ANTIEMPASTE GRANO 220 (SOBRE 15 HOJ</v>
      </c>
      <c r="D723" s="69">
        <f>VLOOKUP(A723,Datos!$A$10:$E$1593,4,FALSE)</f>
        <v>1</v>
      </c>
      <c r="E723" s="70">
        <f>VLOOKUP(A723,Datos!$A$10:$E$1593,5,FALSE)</f>
        <v>7330.91</v>
      </c>
      <c r="F723" s="68">
        <f t="shared" si="117"/>
        <v>7330.91</v>
      </c>
      <c r="G723" s="60"/>
      <c r="H723" s="60"/>
      <c r="I723" s="94">
        <f t="shared" si="118"/>
        <v>0</v>
      </c>
      <c r="J723" s="142"/>
    </row>
    <row r="724" spans="1:10" ht="18" customHeight="1" x14ac:dyDescent="0.3">
      <c r="A724" s="111">
        <v>9026</v>
      </c>
      <c r="B724" s="61" t="s">
        <v>727</v>
      </c>
      <c r="C724" s="62" t="str">
        <f>VLOOKUP(A724,Datos!$A$10:$E$1593,3,FALSE)</f>
        <v>LIJA PARA CONST SECO GRANO 80 (15 HOJAS)</v>
      </c>
      <c r="D724" s="62">
        <f>VLOOKUP(A724,Datos!$A$10:$E$1593,4,FALSE)</f>
        <v>1</v>
      </c>
      <c r="E724" s="63">
        <f>VLOOKUP(A724,Datos!$A$10:$E$1593,5,FALSE)</f>
        <v>7330.91</v>
      </c>
      <c r="F724" s="64">
        <f t="shared" si="117"/>
        <v>7330.91</v>
      </c>
      <c r="G724" s="61"/>
      <c r="H724" s="61"/>
      <c r="I724" s="139">
        <f t="shared" si="118"/>
        <v>0</v>
      </c>
      <c r="J724" s="143"/>
    </row>
    <row r="725" spans="1:10" ht="18" customHeight="1" x14ac:dyDescent="0.3">
      <c r="A725" s="107">
        <v>9027</v>
      </c>
      <c r="B725" s="60" t="s">
        <v>727</v>
      </c>
      <c r="C725" s="69" t="str">
        <f>VLOOKUP(A725,Datos!$A$10:$E$1593,3,FALSE)</f>
        <v>LIJA PARA CONST SECO GRANO 100 (15 HOJAS</v>
      </c>
      <c r="D725" s="69">
        <f>VLOOKUP(A725,Datos!$A$10:$E$1593,4,FALSE)</f>
        <v>1</v>
      </c>
      <c r="E725" s="70">
        <f>VLOOKUP(A725,Datos!$A$10:$E$1593,5,FALSE)</f>
        <v>7330.91</v>
      </c>
      <c r="F725" s="68">
        <f t="shared" si="117"/>
        <v>7330.91</v>
      </c>
      <c r="G725" s="60"/>
      <c r="H725" s="60"/>
      <c r="I725" s="94">
        <f t="shared" si="118"/>
        <v>0</v>
      </c>
      <c r="J725" s="143"/>
    </row>
    <row r="726" spans="1:10" ht="18" customHeight="1" x14ac:dyDescent="0.3">
      <c r="A726" s="111">
        <v>9028</v>
      </c>
      <c r="B726" s="61" t="s">
        <v>727</v>
      </c>
      <c r="C726" s="62" t="str">
        <f>VLOOKUP(A726,Datos!$A$10:$E$1593,3,FALSE)</f>
        <v>LIJA PARA CONST SECO GRANO 120 (15 HOJAS</v>
      </c>
      <c r="D726" s="62">
        <f>VLOOKUP(A726,Datos!$A$10:$E$1593,4,FALSE)</f>
        <v>1</v>
      </c>
      <c r="E726" s="63">
        <f>VLOOKUP(A726,Datos!$A$10:$E$1593,5,FALSE)</f>
        <v>7330.91</v>
      </c>
      <c r="F726" s="64">
        <f t="shared" si="117"/>
        <v>7330.91</v>
      </c>
      <c r="G726" s="61"/>
      <c r="H726" s="61"/>
      <c r="I726" s="139">
        <f t="shared" si="118"/>
        <v>0</v>
      </c>
      <c r="J726" s="143"/>
    </row>
    <row r="727" spans="1:10" ht="18" customHeight="1" x14ac:dyDescent="0.3">
      <c r="A727" s="107">
        <v>9029</v>
      </c>
      <c r="B727" s="60" t="s">
        <v>727</v>
      </c>
      <c r="C727" s="69" t="str">
        <f>VLOOKUP(A727,Datos!$A$10:$E$1593,3,FALSE)</f>
        <v>LIJA PARA CONST SECO GRANO 150 (15 HOJAS</v>
      </c>
      <c r="D727" s="69">
        <f>VLOOKUP(A727,Datos!$A$10:$E$1593,4,FALSE)</f>
        <v>1</v>
      </c>
      <c r="E727" s="70">
        <f>VLOOKUP(A727,Datos!$A$10:$E$1593,5,FALSE)</f>
        <v>7330.91</v>
      </c>
      <c r="F727" s="68">
        <f t="shared" si="117"/>
        <v>7330.91</v>
      </c>
      <c r="G727" s="60"/>
      <c r="H727" s="60"/>
      <c r="I727" s="94">
        <f t="shared" si="118"/>
        <v>0</v>
      </c>
      <c r="J727" s="143"/>
    </row>
    <row r="728" spans="1:10" ht="18" customHeight="1" x14ac:dyDescent="0.3">
      <c r="A728" s="111">
        <v>9030</v>
      </c>
      <c r="B728" s="61" t="s">
        <v>727</v>
      </c>
      <c r="C728" s="62" t="str">
        <f>VLOOKUP(A728,Datos!$A$10:$E$1593,3,FALSE)</f>
        <v>LIJA PARA CONST SECO GRANO 180 (15 HOJAS</v>
      </c>
      <c r="D728" s="62">
        <f>VLOOKUP(A728,Datos!$A$10:$E$1593,4,FALSE)</f>
        <v>1</v>
      </c>
      <c r="E728" s="63">
        <f>VLOOKUP(A728,Datos!$A$10:$E$1593,5,FALSE)</f>
        <v>7330.91</v>
      </c>
      <c r="F728" s="64">
        <f t="shared" si="117"/>
        <v>7330.91</v>
      </c>
      <c r="G728" s="61"/>
      <c r="H728" s="61"/>
      <c r="I728" s="139">
        <f t="shared" si="118"/>
        <v>0</v>
      </c>
      <c r="J728" s="143"/>
    </row>
    <row r="729" spans="1:10" ht="18" customHeight="1" thickBot="1" x14ac:dyDescent="0.35">
      <c r="A729" s="108">
        <v>9031</v>
      </c>
      <c r="B729" s="72" t="s">
        <v>727</v>
      </c>
      <c r="C729" s="73" t="str">
        <f>VLOOKUP(A729,Datos!$A$10:$E$1593,3,FALSE)</f>
        <v>LIJA PARA CONST SECO GRANO 220 (15 HOJAS</v>
      </c>
      <c r="D729" s="73">
        <f>VLOOKUP(A729,Datos!$A$10:$E$1593,4,FALSE)</f>
        <v>1</v>
      </c>
      <c r="E729" s="74">
        <f>VLOOKUP(A729,Datos!$A$10:$E$1593,5,FALSE)</f>
        <v>7330.91</v>
      </c>
      <c r="F729" s="75">
        <f t="shared" si="117"/>
        <v>7330.91</v>
      </c>
      <c r="G729" s="72"/>
      <c r="H729" s="72"/>
      <c r="I729" s="100">
        <f t="shared" si="118"/>
        <v>0</v>
      </c>
      <c r="J729" s="143"/>
    </row>
    <row r="730" spans="1:10" ht="19.95" customHeight="1" thickBot="1" x14ac:dyDescent="0.35">
      <c r="A730" s="200" t="s">
        <v>750</v>
      </c>
      <c r="B730" s="201"/>
      <c r="C730" s="201"/>
      <c r="D730" s="201"/>
      <c r="E730" s="201"/>
      <c r="F730" s="201"/>
      <c r="G730" s="201"/>
      <c r="H730" s="201"/>
      <c r="I730" s="201"/>
      <c r="J730" s="144"/>
    </row>
    <row r="731" spans="1:10" ht="18" customHeight="1" x14ac:dyDescent="0.3">
      <c r="A731" s="114">
        <v>2092</v>
      </c>
      <c r="B731" s="77" t="s">
        <v>697</v>
      </c>
      <c r="C731" s="78" t="str">
        <f>VLOOKUP(A731,Datos!$A$10:$E$1593,3,FALSE)</f>
        <v xml:space="preserve">LIJA MADERA    40 DOBLE A               </v>
      </c>
      <c r="D731" s="78">
        <f>VLOOKUP(A731,Datos!$A$10:$E$1593,4,FALSE)</f>
        <v>0</v>
      </c>
      <c r="E731" s="79">
        <f>VLOOKUP(A731,Datos!$A$10:$E$1593,5,FALSE)</f>
        <v>767.05</v>
      </c>
      <c r="F731" s="125">
        <f t="shared" ref="F731:F750" si="119">E731-(E731*DESC)</f>
        <v>767.05</v>
      </c>
      <c r="G731" s="77"/>
      <c r="H731" s="77"/>
      <c r="I731" s="155">
        <f t="shared" ref="I731:I750" si="120">(F731-F731*H731/100)*G731</f>
        <v>0</v>
      </c>
      <c r="J731" s="143"/>
    </row>
    <row r="732" spans="1:10" ht="18" customHeight="1" x14ac:dyDescent="0.3">
      <c r="A732" s="107">
        <v>2093</v>
      </c>
      <c r="B732" s="60" t="s">
        <v>697</v>
      </c>
      <c r="C732" s="69" t="str">
        <f>VLOOKUP(A732,Datos!$A$10:$E$1593,3,FALSE)</f>
        <v xml:space="preserve">LIJA MADERA    60 DOBLE A               </v>
      </c>
      <c r="D732" s="69">
        <f>VLOOKUP(A732,Datos!$A$10:$E$1593,4,FALSE)</f>
        <v>0</v>
      </c>
      <c r="E732" s="70">
        <f>VLOOKUP(A732,Datos!$A$10:$E$1593,5,FALSE)</f>
        <v>767.05</v>
      </c>
      <c r="F732" s="68">
        <f t="shared" si="119"/>
        <v>767.05</v>
      </c>
      <c r="G732" s="60"/>
      <c r="H732" s="60"/>
      <c r="I732" s="94">
        <f t="shared" si="120"/>
        <v>0</v>
      </c>
      <c r="J732" s="143"/>
    </row>
    <row r="733" spans="1:10" ht="18" customHeight="1" x14ac:dyDescent="0.3">
      <c r="A733" s="111">
        <v>2095</v>
      </c>
      <c r="B733" s="61" t="s">
        <v>697</v>
      </c>
      <c r="C733" s="62" t="str">
        <f>VLOOKUP(A733,Datos!$A$10:$E$1593,3,FALSE)</f>
        <v xml:space="preserve">LIJA MADERA   100 DOBLE A               </v>
      </c>
      <c r="D733" s="62">
        <f>VLOOKUP(A733,Datos!$A$10:$E$1593,4,FALSE)</f>
        <v>0</v>
      </c>
      <c r="E733" s="63">
        <f>VLOOKUP(A733,Datos!$A$10:$E$1593,5,FALSE)</f>
        <v>767.05</v>
      </c>
      <c r="F733" s="64">
        <f t="shared" si="119"/>
        <v>767.05</v>
      </c>
      <c r="G733" s="61"/>
      <c r="H733" s="61"/>
      <c r="I733" s="139">
        <f t="shared" si="120"/>
        <v>0</v>
      </c>
      <c r="J733" s="143"/>
    </row>
    <row r="734" spans="1:10" ht="18" customHeight="1" x14ac:dyDescent="0.3">
      <c r="A734" s="107">
        <v>2097</v>
      </c>
      <c r="B734" s="60" t="s">
        <v>697</v>
      </c>
      <c r="C734" s="69" t="str">
        <f>VLOOKUP(A734,Datos!$A$10:$E$1593,3,FALSE)</f>
        <v xml:space="preserve">LIJA MADERA   150 DOBLE A               </v>
      </c>
      <c r="D734" s="69">
        <f>VLOOKUP(A734,Datos!$A$10:$E$1593,4,FALSE)</f>
        <v>0</v>
      </c>
      <c r="E734" s="70">
        <f>VLOOKUP(A734,Datos!$A$10:$E$1593,5,FALSE)</f>
        <v>767.05</v>
      </c>
      <c r="F734" s="68">
        <f t="shared" si="119"/>
        <v>767.05</v>
      </c>
      <c r="G734" s="60"/>
      <c r="H734" s="60"/>
      <c r="I734" s="94">
        <f t="shared" si="120"/>
        <v>0</v>
      </c>
      <c r="J734" s="142"/>
    </row>
    <row r="735" spans="1:10" ht="18" customHeight="1" x14ac:dyDescent="0.3">
      <c r="A735" s="111">
        <v>3406</v>
      </c>
      <c r="B735" s="61" t="s">
        <v>218</v>
      </c>
      <c r="C735" s="62" t="str">
        <f>VLOOKUP(A735,Datos!$A$10:$E$1593,3,FALSE)</f>
        <v xml:space="preserve">LIJA MADERA  Koln  grano  40  15u       </v>
      </c>
      <c r="D735" s="62">
        <f>VLOOKUP(A735,Datos!$A$10:$E$1593,4,FALSE)</f>
        <v>5</v>
      </c>
      <c r="E735" s="63">
        <f>VLOOKUP(A735,Datos!$A$10:$E$1593,5,FALSE)</f>
        <v>6841.15</v>
      </c>
      <c r="F735" s="64">
        <f t="shared" si="119"/>
        <v>6841.15</v>
      </c>
      <c r="G735" s="61"/>
      <c r="H735" s="61"/>
      <c r="I735" s="139">
        <f t="shared" si="120"/>
        <v>0</v>
      </c>
      <c r="J735" s="143"/>
    </row>
    <row r="736" spans="1:10" ht="18" customHeight="1" x14ac:dyDescent="0.3">
      <c r="A736" s="107">
        <v>3407</v>
      </c>
      <c r="B736" s="60" t="s">
        <v>218</v>
      </c>
      <c r="C736" s="69" t="str">
        <f>VLOOKUP(A736,Datos!$A$10:$E$1593,3,FALSE)</f>
        <v xml:space="preserve">LIJA MADERA  Koln  grano  50  15u       </v>
      </c>
      <c r="D736" s="69">
        <f>VLOOKUP(A736,Datos!$A$10:$E$1593,4,FALSE)</f>
        <v>5</v>
      </c>
      <c r="E736" s="70">
        <f>VLOOKUP(A736,Datos!$A$10:$E$1593,5,FALSE)</f>
        <v>6841.15</v>
      </c>
      <c r="F736" s="68">
        <f t="shared" si="119"/>
        <v>6841.15</v>
      </c>
      <c r="G736" s="60"/>
      <c r="H736" s="60"/>
      <c r="I736" s="94">
        <f t="shared" si="120"/>
        <v>0</v>
      </c>
      <c r="J736" s="143"/>
    </row>
    <row r="737" spans="1:10" ht="18" customHeight="1" x14ac:dyDescent="0.3">
      <c r="A737" s="111">
        <v>3408</v>
      </c>
      <c r="B737" s="61" t="s">
        <v>218</v>
      </c>
      <c r="C737" s="62" t="str">
        <f>VLOOKUP(A737,Datos!$A$10:$E$1593,3,FALSE)</f>
        <v xml:space="preserve">LIJA MADERA  Koln  grano  60  15u       </v>
      </c>
      <c r="D737" s="62">
        <f>VLOOKUP(A737,Datos!$A$10:$E$1593,4,FALSE)</f>
        <v>5</v>
      </c>
      <c r="E737" s="63">
        <f>VLOOKUP(A737,Datos!$A$10:$E$1593,5,FALSE)</f>
        <v>6841.15</v>
      </c>
      <c r="F737" s="64">
        <f t="shared" si="119"/>
        <v>6841.15</v>
      </c>
      <c r="G737" s="61"/>
      <c r="H737" s="61"/>
      <c r="I737" s="139">
        <f t="shared" si="120"/>
        <v>0</v>
      </c>
      <c r="J737" s="143"/>
    </row>
    <row r="738" spans="1:10" ht="18" customHeight="1" x14ac:dyDescent="0.3">
      <c r="A738" s="107">
        <v>3409</v>
      </c>
      <c r="B738" s="60" t="s">
        <v>218</v>
      </c>
      <c r="C738" s="69" t="str">
        <f>VLOOKUP(A738,Datos!$A$10:$E$1593,3,FALSE)</f>
        <v xml:space="preserve">LIJA MADERA  Koln  grano  80 15u        </v>
      </c>
      <c r="D738" s="69">
        <f>VLOOKUP(A738,Datos!$A$10:$E$1593,4,FALSE)</f>
        <v>5</v>
      </c>
      <c r="E738" s="70">
        <f>VLOOKUP(A738,Datos!$A$10:$E$1593,5,FALSE)</f>
        <v>6841.15</v>
      </c>
      <c r="F738" s="68">
        <f t="shared" si="119"/>
        <v>6841.15</v>
      </c>
      <c r="G738" s="60"/>
      <c r="H738" s="60"/>
      <c r="I738" s="94">
        <f t="shared" si="120"/>
        <v>0</v>
      </c>
      <c r="J738" s="143"/>
    </row>
    <row r="739" spans="1:10" ht="18" customHeight="1" x14ac:dyDescent="0.3">
      <c r="A739" s="111">
        <v>3410</v>
      </c>
      <c r="B739" s="61" t="s">
        <v>218</v>
      </c>
      <c r="C739" s="62" t="str">
        <f>VLOOKUP(A739,Datos!$A$10:$E$1593,3,FALSE)</f>
        <v xml:space="preserve">LIJA MADERA  Koln  grano 100 15u        </v>
      </c>
      <c r="D739" s="62">
        <f>VLOOKUP(A739,Datos!$A$10:$E$1593,4,FALSE)</f>
        <v>5</v>
      </c>
      <c r="E739" s="63">
        <f>VLOOKUP(A739,Datos!$A$10:$E$1593,5,FALSE)</f>
        <v>6841.15</v>
      </c>
      <c r="F739" s="64">
        <f t="shared" si="119"/>
        <v>6841.15</v>
      </c>
      <c r="G739" s="61"/>
      <c r="H739" s="61"/>
      <c r="I739" s="139">
        <f t="shared" si="120"/>
        <v>0</v>
      </c>
      <c r="J739" s="143"/>
    </row>
    <row r="740" spans="1:10" ht="18" customHeight="1" x14ac:dyDescent="0.3">
      <c r="A740" s="107">
        <v>3411</v>
      </c>
      <c r="B740" s="60" t="s">
        <v>218</v>
      </c>
      <c r="C740" s="69" t="str">
        <f>VLOOKUP(A740,Datos!$A$10:$E$1593,3,FALSE)</f>
        <v xml:space="preserve">LIJA MADERA  Koln  grano 120 15u        </v>
      </c>
      <c r="D740" s="69">
        <f>VLOOKUP(A740,Datos!$A$10:$E$1593,4,FALSE)</f>
        <v>5</v>
      </c>
      <c r="E740" s="70">
        <f>VLOOKUP(A740,Datos!$A$10:$E$1593,5,FALSE)</f>
        <v>6841.15</v>
      </c>
      <c r="F740" s="68">
        <f t="shared" si="119"/>
        <v>6841.15</v>
      </c>
      <c r="G740" s="60"/>
      <c r="H740" s="60"/>
      <c r="I740" s="94">
        <f t="shared" si="120"/>
        <v>0</v>
      </c>
      <c r="J740" s="143"/>
    </row>
    <row r="741" spans="1:10" ht="18" customHeight="1" x14ac:dyDescent="0.3">
      <c r="A741" s="111">
        <v>3412</v>
      </c>
      <c r="B741" s="61" t="s">
        <v>218</v>
      </c>
      <c r="C741" s="62" t="str">
        <f>VLOOKUP(A741,Datos!$A$10:$E$1593,3,FALSE)</f>
        <v xml:space="preserve">LIJA MADERA  Koln  grano 150 15u        </v>
      </c>
      <c r="D741" s="62">
        <f>VLOOKUP(A741,Datos!$A$10:$E$1593,4,FALSE)</f>
        <v>5</v>
      </c>
      <c r="E741" s="63">
        <f>VLOOKUP(A741,Datos!$A$10:$E$1593,5,FALSE)</f>
        <v>6841.15</v>
      </c>
      <c r="F741" s="64">
        <f t="shared" si="119"/>
        <v>6841.15</v>
      </c>
      <c r="G741" s="61"/>
      <c r="H741" s="61"/>
      <c r="I741" s="139">
        <f t="shared" si="120"/>
        <v>0</v>
      </c>
      <c r="J741" s="143"/>
    </row>
    <row r="742" spans="1:10" ht="18" customHeight="1" x14ac:dyDescent="0.3">
      <c r="A742" s="107">
        <v>3413</v>
      </c>
      <c r="B742" s="60" t="s">
        <v>218</v>
      </c>
      <c r="C742" s="69" t="str">
        <f>VLOOKUP(A742,Datos!$A$10:$E$1593,3,FALSE)</f>
        <v xml:space="preserve">LIJA MADERA  Koln  grano 180 15u        </v>
      </c>
      <c r="D742" s="69">
        <f>VLOOKUP(A742,Datos!$A$10:$E$1593,4,FALSE)</f>
        <v>5</v>
      </c>
      <c r="E742" s="70">
        <f>VLOOKUP(A742,Datos!$A$10:$E$1593,5,FALSE)</f>
        <v>6841.15</v>
      </c>
      <c r="F742" s="68">
        <f t="shared" si="119"/>
        <v>6841.15</v>
      </c>
      <c r="G742" s="60"/>
      <c r="H742" s="60"/>
      <c r="I742" s="94">
        <f t="shared" si="120"/>
        <v>0</v>
      </c>
      <c r="J742" s="143"/>
    </row>
    <row r="743" spans="1:10" ht="18" customHeight="1" x14ac:dyDescent="0.3">
      <c r="A743" s="111">
        <v>3414</v>
      </c>
      <c r="B743" s="61" t="s">
        <v>218</v>
      </c>
      <c r="C743" s="62" t="str">
        <f>VLOOKUP(A743,Datos!$A$10:$E$1593,3,FALSE)</f>
        <v xml:space="preserve">LIJA MADERA  Koln  grano 220 15u        </v>
      </c>
      <c r="D743" s="62">
        <f>VLOOKUP(A743,Datos!$A$10:$E$1593,4,FALSE)</f>
        <v>5</v>
      </c>
      <c r="E743" s="63">
        <f>VLOOKUP(A743,Datos!$A$10:$E$1593,5,FALSE)</f>
        <v>6841.15</v>
      </c>
      <c r="F743" s="64">
        <f t="shared" si="119"/>
        <v>6841.15</v>
      </c>
      <c r="G743" s="61"/>
      <c r="H743" s="61"/>
      <c r="I743" s="139">
        <f t="shared" si="120"/>
        <v>0</v>
      </c>
      <c r="J743" s="143"/>
    </row>
    <row r="744" spans="1:10" ht="18" customHeight="1" x14ac:dyDescent="0.3">
      <c r="A744" s="107">
        <v>9000</v>
      </c>
      <c r="B744" s="60" t="s">
        <v>727</v>
      </c>
      <c r="C744" s="69" t="str">
        <f>VLOOKUP(A744,Datos!$A$10:$E$1593,3,FALSE)</f>
        <v>LIJA MULTIUSO MADERAS GRANO 60 (15 HOJAS</v>
      </c>
      <c r="D744" s="69">
        <f>VLOOKUP(A744,Datos!$A$10:$E$1593,4,FALSE)</f>
        <v>1</v>
      </c>
      <c r="E744" s="70">
        <f>VLOOKUP(A744,Datos!$A$10:$E$1593,5,FALSE)</f>
        <v>6353.66</v>
      </c>
      <c r="F744" s="68">
        <f t="shared" si="119"/>
        <v>6353.66</v>
      </c>
      <c r="G744" s="60"/>
      <c r="H744" s="60"/>
      <c r="I744" s="94">
        <f t="shared" si="120"/>
        <v>0</v>
      </c>
      <c r="J744" s="144"/>
    </row>
    <row r="745" spans="1:10" ht="18" customHeight="1" x14ac:dyDescent="0.3">
      <c r="A745" s="111">
        <v>9001</v>
      </c>
      <c r="B745" s="61" t="s">
        <v>727</v>
      </c>
      <c r="C745" s="62" t="str">
        <f>VLOOKUP(A745,Datos!$A$10:$E$1593,3,FALSE)</f>
        <v>LIJA MULTIUSO MADERAS GRANO 80 (15 HOJAS</v>
      </c>
      <c r="D745" s="62">
        <f>VLOOKUP(A745,Datos!$A$10:$E$1593,4,FALSE)</f>
        <v>1</v>
      </c>
      <c r="E745" s="63">
        <f>VLOOKUP(A745,Datos!$A$10:$E$1593,5,FALSE)</f>
        <v>6353.66</v>
      </c>
      <c r="F745" s="64">
        <f t="shared" si="119"/>
        <v>6353.66</v>
      </c>
      <c r="G745" s="61"/>
      <c r="H745" s="61"/>
      <c r="I745" s="139">
        <f t="shared" si="120"/>
        <v>0</v>
      </c>
      <c r="J745" s="143"/>
    </row>
    <row r="746" spans="1:10" ht="18" customHeight="1" x14ac:dyDescent="0.3">
      <c r="A746" s="107">
        <v>9002</v>
      </c>
      <c r="B746" s="60" t="s">
        <v>727</v>
      </c>
      <c r="C746" s="69" t="str">
        <f>VLOOKUP(A746,Datos!$A$10:$E$1593,3,FALSE)</f>
        <v>LIJA MULTIUSO MADERAS GRANO 100 (15 HOJA</v>
      </c>
      <c r="D746" s="69">
        <f>VLOOKUP(A746,Datos!$A$10:$E$1593,4,FALSE)</f>
        <v>1</v>
      </c>
      <c r="E746" s="70">
        <f>VLOOKUP(A746,Datos!$A$10:$E$1593,5,FALSE)</f>
        <v>6353.66</v>
      </c>
      <c r="F746" s="68">
        <f t="shared" si="119"/>
        <v>6353.66</v>
      </c>
      <c r="G746" s="60"/>
      <c r="H746" s="60"/>
      <c r="I746" s="94">
        <f t="shared" si="120"/>
        <v>0</v>
      </c>
      <c r="J746" s="143"/>
    </row>
    <row r="747" spans="1:10" ht="18" customHeight="1" x14ac:dyDescent="0.3">
      <c r="A747" s="111">
        <v>9003</v>
      </c>
      <c r="B747" s="61" t="s">
        <v>727</v>
      </c>
      <c r="C747" s="62" t="str">
        <f>VLOOKUP(A747,Datos!$A$10:$E$1593,3,FALSE)</f>
        <v>LIJA MULTIUSO MADERAS GRANO 120 (15 HOJA</v>
      </c>
      <c r="D747" s="62">
        <f>VLOOKUP(A747,Datos!$A$10:$E$1593,4,FALSE)</f>
        <v>1</v>
      </c>
      <c r="E747" s="63">
        <f>VLOOKUP(A747,Datos!$A$10:$E$1593,5,FALSE)</f>
        <v>6353.66</v>
      </c>
      <c r="F747" s="64">
        <f t="shared" si="119"/>
        <v>6353.66</v>
      </c>
      <c r="G747" s="61"/>
      <c r="H747" s="61"/>
      <c r="I747" s="139">
        <f t="shared" si="120"/>
        <v>0</v>
      </c>
      <c r="J747" s="143"/>
    </row>
    <row r="748" spans="1:10" ht="18" customHeight="1" x14ac:dyDescent="0.3">
      <c r="A748" s="107">
        <v>9004</v>
      </c>
      <c r="B748" s="60" t="s">
        <v>727</v>
      </c>
      <c r="C748" s="69" t="str">
        <f>VLOOKUP(A748,Datos!$A$10:$E$1593,3,FALSE)</f>
        <v>LIJA MULTIUSO MADERAS GRANO 150 (15 HOJA</v>
      </c>
      <c r="D748" s="69">
        <f>VLOOKUP(A748,Datos!$A$10:$E$1593,4,FALSE)</f>
        <v>1</v>
      </c>
      <c r="E748" s="70">
        <f>VLOOKUP(A748,Datos!$A$10:$E$1593,5,FALSE)</f>
        <v>6353.66</v>
      </c>
      <c r="F748" s="68">
        <f t="shared" si="119"/>
        <v>6353.66</v>
      </c>
      <c r="G748" s="60"/>
      <c r="H748" s="60"/>
      <c r="I748" s="94">
        <f t="shared" si="120"/>
        <v>0</v>
      </c>
      <c r="J748" s="143"/>
    </row>
    <row r="749" spans="1:10" ht="18" customHeight="1" x14ac:dyDescent="0.3">
      <c r="A749" s="111">
        <v>9005</v>
      </c>
      <c r="B749" s="61" t="s">
        <v>727</v>
      </c>
      <c r="C749" s="62" t="str">
        <f>VLOOKUP(A749,Datos!$A$10:$E$1593,3,FALSE)</f>
        <v>LIJA MULTIUSO MADERAS GRANO 180 (15 HOJA</v>
      </c>
      <c r="D749" s="62">
        <f>VLOOKUP(A749,Datos!$A$10:$E$1593,4,FALSE)</f>
        <v>1</v>
      </c>
      <c r="E749" s="63">
        <f>VLOOKUP(A749,Datos!$A$10:$E$1593,5,FALSE)</f>
        <v>6353.66</v>
      </c>
      <c r="F749" s="64">
        <f t="shared" si="119"/>
        <v>6353.66</v>
      </c>
      <c r="G749" s="61"/>
      <c r="H749" s="61"/>
      <c r="I749" s="139">
        <f t="shared" si="120"/>
        <v>0</v>
      </c>
      <c r="J749" s="143"/>
    </row>
    <row r="750" spans="1:10" ht="18" customHeight="1" thickBot="1" x14ac:dyDescent="0.35">
      <c r="A750" s="108">
        <v>9006</v>
      </c>
      <c r="B750" s="72" t="s">
        <v>727</v>
      </c>
      <c r="C750" s="73" t="str">
        <f>VLOOKUP(A750,Datos!$A$10:$E$1593,3,FALSE)</f>
        <v>LIJA MULTIUSO MADERAS GRANO 220 (15 HOJA</v>
      </c>
      <c r="D750" s="73">
        <f>VLOOKUP(A750,Datos!$A$10:$E$1593,4,FALSE)</f>
        <v>1</v>
      </c>
      <c r="E750" s="74">
        <f>VLOOKUP(A750,Datos!$A$10:$E$1593,5,FALSE)</f>
        <v>6353.66</v>
      </c>
      <c r="F750" s="75">
        <f t="shared" si="119"/>
        <v>6353.66</v>
      </c>
      <c r="G750" s="72"/>
      <c r="H750" s="72"/>
      <c r="I750" s="100">
        <f t="shared" si="120"/>
        <v>0</v>
      </c>
      <c r="J750" s="142"/>
    </row>
    <row r="751" spans="1:10" ht="19.95" customHeight="1" thickBot="1" x14ac:dyDescent="0.35">
      <c r="A751" s="200" t="s">
        <v>771</v>
      </c>
      <c r="B751" s="234"/>
      <c r="C751" s="234"/>
      <c r="D751" s="234"/>
      <c r="E751" s="234"/>
      <c r="F751" s="234"/>
      <c r="G751" s="234"/>
      <c r="H751" s="234"/>
      <c r="I751" s="234"/>
      <c r="J751" s="209"/>
    </row>
    <row r="752" spans="1:10" ht="18" customHeight="1" x14ac:dyDescent="0.3">
      <c r="A752" s="114">
        <v>3415</v>
      </c>
      <c r="B752" s="77" t="s">
        <v>218</v>
      </c>
      <c r="C752" s="78" t="str">
        <f>VLOOKUP(A752,Datos!$A$10:$E$1593,3,FALSE)</f>
        <v xml:space="preserve">TELA ESMERIL  Koln  grano  40  10u      </v>
      </c>
      <c r="D752" s="78">
        <f>VLOOKUP(A752,Datos!$A$10:$E$1593,4,FALSE)</f>
        <v>5</v>
      </c>
      <c r="E752" s="79">
        <f>VLOOKUP(A752,Datos!$A$10:$E$1593,5,FALSE)</f>
        <v>9360.35</v>
      </c>
      <c r="F752" s="125">
        <f t="shared" ref="F752:F760" si="121">E752-(E752*DESC)</f>
        <v>9360.35</v>
      </c>
      <c r="G752" s="77"/>
      <c r="H752" s="77"/>
      <c r="I752" s="155">
        <f t="shared" ref="I752:I760" si="122">(F752-F752*H752/100)*G752</f>
        <v>0</v>
      </c>
      <c r="J752" s="210"/>
    </row>
    <row r="753" spans="1:10" ht="18" customHeight="1" x14ac:dyDescent="0.3">
      <c r="A753" s="107">
        <v>3416</v>
      </c>
      <c r="B753" s="60" t="s">
        <v>218</v>
      </c>
      <c r="C753" s="69" t="str">
        <f>VLOOKUP(A753,Datos!$A$10:$E$1593,3,FALSE)</f>
        <v xml:space="preserve">TELA ESMERIL  Koln  grano  50  10u      </v>
      </c>
      <c r="D753" s="69">
        <f>VLOOKUP(A753,Datos!$A$10:$E$1593,4,FALSE)</f>
        <v>5</v>
      </c>
      <c r="E753" s="70">
        <f>VLOOKUP(A753,Datos!$A$10:$E$1593,5,FALSE)</f>
        <v>9360.35</v>
      </c>
      <c r="F753" s="68">
        <f t="shared" si="121"/>
        <v>9360.35</v>
      </c>
      <c r="G753" s="60"/>
      <c r="H753" s="60"/>
      <c r="I753" s="94">
        <f t="shared" si="122"/>
        <v>0</v>
      </c>
      <c r="J753" s="210"/>
    </row>
    <row r="754" spans="1:10" ht="18" customHeight="1" x14ac:dyDescent="0.3">
      <c r="A754" s="111">
        <v>3417</v>
      </c>
      <c r="B754" s="61" t="s">
        <v>218</v>
      </c>
      <c r="C754" s="62" t="str">
        <f>VLOOKUP(A754,Datos!$A$10:$E$1593,3,FALSE)</f>
        <v xml:space="preserve">TELA ESMERIL  Koln  grano  60  10u      </v>
      </c>
      <c r="D754" s="62">
        <f>VLOOKUP(A754,Datos!$A$10:$E$1593,4,FALSE)</f>
        <v>5</v>
      </c>
      <c r="E754" s="63">
        <f>VLOOKUP(A754,Datos!$A$10:$E$1593,5,FALSE)</f>
        <v>9360.35</v>
      </c>
      <c r="F754" s="64">
        <f t="shared" si="121"/>
        <v>9360.35</v>
      </c>
      <c r="G754" s="61"/>
      <c r="H754" s="61"/>
      <c r="I754" s="139">
        <f t="shared" si="122"/>
        <v>0</v>
      </c>
      <c r="J754" s="210"/>
    </row>
    <row r="755" spans="1:10" ht="18" customHeight="1" x14ac:dyDescent="0.3">
      <c r="A755" s="107">
        <v>3418</v>
      </c>
      <c r="B755" s="60" t="s">
        <v>218</v>
      </c>
      <c r="C755" s="69" t="str">
        <f>VLOOKUP(A755,Datos!$A$10:$E$1593,3,FALSE)</f>
        <v xml:space="preserve">TELA ESMERIL  Koln  grano  80 10u       </v>
      </c>
      <c r="D755" s="69">
        <f>VLOOKUP(A755,Datos!$A$10:$E$1593,4,FALSE)</f>
        <v>5</v>
      </c>
      <c r="E755" s="70">
        <f>VLOOKUP(A755,Datos!$A$10:$E$1593,5,FALSE)</f>
        <v>9360.35</v>
      </c>
      <c r="F755" s="68">
        <f t="shared" si="121"/>
        <v>9360.35</v>
      </c>
      <c r="G755" s="60"/>
      <c r="H755" s="60"/>
      <c r="I755" s="94">
        <f t="shared" si="122"/>
        <v>0</v>
      </c>
      <c r="J755" s="210"/>
    </row>
    <row r="756" spans="1:10" ht="18" customHeight="1" x14ac:dyDescent="0.3">
      <c r="A756" s="111">
        <v>3419</v>
      </c>
      <c r="B756" s="61" t="s">
        <v>218</v>
      </c>
      <c r="C756" s="62" t="str">
        <f>VLOOKUP(A756,Datos!$A$10:$E$1593,3,FALSE)</f>
        <v xml:space="preserve">TELA ESMERIL  Koln  grano 100 10u       </v>
      </c>
      <c r="D756" s="62">
        <f>VLOOKUP(A756,Datos!$A$10:$E$1593,4,FALSE)</f>
        <v>5</v>
      </c>
      <c r="E756" s="63">
        <f>VLOOKUP(A756,Datos!$A$10:$E$1593,5,FALSE)</f>
        <v>9360.35</v>
      </c>
      <c r="F756" s="64">
        <f t="shared" si="121"/>
        <v>9360.35</v>
      </c>
      <c r="G756" s="61"/>
      <c r="H756" s="61"/>
      <c r="I756" s="139">
        <f t="shared" si="122"/>
        <v>0</v>
      </c>
      <c r="J756" s="210"/>
    </row>
    <row r="757" spans="1:10" ht="18" customHeight="1" x14ac:dyDescent="0.3">
      <c r="A757" s="107">
        <v>3420</v>
      </c>
      <c r="B757" s="60" t="s">
        <v>218</v>
      </c>
      <c r="C757" s="69" t="str">
        <f>VLOOKUP(A757,Datos!$A$10:$E$1593,3,FALSE)</f>
        <v xml:space="preserve">TELA ESMERIL  Koln  grano 120 10u       </v>
      </c>
      <c r="D757" s="69">
        <f>VLOOKUP(A757,Datos!$A$10:$E$1593,4,FALSE)</f>
        <v>5</v>
      </c>
      <c r="E757" s="70">
        <f>VLOOKUP(A757,Datos!$A$10:$E$1593,5,FALSE)</f>
        <v>9360.35</v>
      </c>
      <c r="F757" s="68">
        <f t="shared" si="121"/>
        <v>9360.35</v>
      </c>
      <c r="G757" s="60"/>
      <c r="H757" s="60"/>
      <c r="I757" s="94">
        <f t="shared" si="122"/>
        <v>0</v>
      </c>
      <c r="J757" s="210"/>
    </row>
    <row r="758" spans="1:10" ht="18" customHeight="1" x14ac:dyDescent="0.3">
      <c r="A758" s="111">
        <v>3421</v>
      </c>
      <c r="B758" s="61" t="s">
        <v>218</v>
      </c>
      <c r="C758" s="62" t="str">
        <f>VLOOKUP(A758,Datos!$A$10:$E$1593,3,FALSE)</f>
        <v xml:space="preserve">TELA ESMERIL  Koln  grano 150 10u       </v>
      </c>
      <c r="D758" s="62">
        <f>VLOOKUP(A758,Datos!$A$10:$E$1593,4,FALSE)</f>
        <v>5</v>
      </c>
      <c r="E758" s="63">
        <f>VLOOKUP(A758,Datos!$A$10:$E$1593,5,FALSE)</f>
        <v>9360.35</v>
      </c>
      <c r="F758" s="64">
        <f t="shared" si="121"/>
        <v>9360.35</v>
      </c>
      <c r="G758" s="61"/>
      <c r="H758" s="61"/>
      <c r="I758" s="139">
        <f t="shared" si="122"/>
        <v>0</v>
      </c>
      <c r="J758" s="210"/>
    </row>
    <row r="759" spans="1:10" ht="18" customHeight="1" x14ac:dyDescent="0.3">
      <c r="A759" s="107">
        <v>3422</v>
      </c>
      <c r="B759" s="60" t="s">
        <v>218</v>
      </c>
      <c r="C759" s="69" t="str">
        <f>VLOOKUP(A759,Datos!$A$10:$E$1593,3,FALSE)</f>
        <v xml:space="preserve">TELA ESMERIL  Koln  grano 180 10u       </v>
      </c>
      <c r="D759" s="69">
        <f>VLOOKUP(A759,Datos!$A$10:$E$1593,4,FALSE)</f>
        <v>5</v>
      </c>
      <c r="E759" s="70">
        <f>VLOOKUP(A759,Datos!$A$10:$E$1593,5,FALSE)</f>
        <v>9360.35</v>
      </c>
      <c r="F759" s="68">
        <f t="shared" si="121"/>
        <v>9360.35</v>
      </c>
      <c r="G759" s="60"/>
      <c r="H759" s="60"/>
      <c r="I759" s="94">
        <f t="shared" si="122"/>
        <v>0</v>
      </c>
      <c r="J759" s="210"/>
    </row>
    <row r="760" spans="1:10" ht="18" customHeight="1" thickBot="1" x14ac:dyDescent="0.35">
      <c r="A760" s="112">
        <v>3423</v>
      </c>
      <c r="B760" s="88" t="s">
        <v>218</v>
      </c>
      <c r="C760" s="89" t="str">
        <f>VLOOKUP(A760,Datos!$A$10:$E$1593,3,FALSE)</f>
        <v xml:space="preserve">TELA ESMERIL  Koln  grano 220 10u       </v>
      </c>
      <c r="D760" s="89">
        <f>VLOOKUP(A760,Datos!$A$10:$E$1593,4,FALSE)</f>
        <v>5</v>
      </c>
      <c r="E760" s="90">
        <f>VLOOKUP(A760,Datos!$A$10:$E$1593,5,FALSE)</f>
        <v>9360.35</v>
      </c>
      <c r="F760" s="91">
        <f t="shared" si="121"/>
        <v>9360.35</v>
      </c>
      <c r="G760" s="88"/>
      <c r="H760" s="88"/>
      <c r="I760" s="149">
        <f t="shared" si="122"/>
        <v>0</v>
      </c>
      <c r="J760" s="235"/>
    </row>
    <row r="761" spans="1:10" ht="31.95" customHeight="1" thickBot="1" x14ac:dyDescent="0.35">
      <c r="A761" s="204" t="s">
        <v>781</v>
      </c>
      <c r="B761" s="205"/>
      <c r="C761" s="205"/>
      <c r="D761" s="205"/>
      <c r="E761" s="205"/>
      <c r="F761" s="205"/>
      <c r="G761" s="205"/>
      <c r="H761" s="205"/>
      <c r="I761" s="205"/>
      <c r="J761" s="206"/>
    </row>
    <row r="762" spans="1:10" ht="19.95" customHeight="1" thickBot="1" x14ac:dyDescent="0.35">
      <c r="A762" s="207" t="s">
        <v>782</v>
      </c>
      <c r="B762" s="208"/>
      <c r="C762" s="208"/>
      <c r="D762" s="208"/>
      <c r="E762" s="208"/>
      <c r="F762" s="208"/>
      <c r="G762" s="208"/>
      <c r="H762" s="208"/>
      <c r="I762" s="208"/>
      <c r="J762" s="141"/>
    </row>
    <row r="763" spans="1:10" ht="18" customHeight="1" x14ac:dyDescent="0.3">
      <c r="A763" s="111">
        <v>6036</v>
      </c>
      <c r="B763" s="61" t="s">
        <v>171</v>
      </c>
      <c r="C763" s="62" t="str">
        <f>VLOOKUP(A763,Datos!$A$10:$E$1593,3,FALSE)</f>
        <v xml:space="preserve">Llana Flexible de 12x30                 </v>
      </c>
      <c r="D763" s="62">
        <f>VLOOKUP(A763,Datos!$A$10:$E$1593,4,FALSE)</f>
        <v>8</v>
      </c>
      <c r="E763" s="63">
        <f>VLOOKUP(A763,Datos!$A$10:$E$1593,5,FALSE)</f>
        <v>8023.19</v>
      </c>
      <c r="F763" s="64">
        <f t="shared" ref="F763:F769" si="123">E763-(E763*DESC)</f>
        <v>8023.19</v>
      </c>
      <c r="G763" s="61"/>
      <c r="H763" s="61"/>
      <c r="I763" s="139">
        <f t="shared" ref="I763:I769" si="124">(F763-F763*H763/100)*G763</f>
        <v>0</v>
      </c>
      <c r="J763" s="143"/>
    </row>
    <row r="764" spans="1:10" ht="18" customHeight="1" x14ac:dyDescent="0.3">
      <c r="A764" s="107">
        <v>6037</v>
      </c>
      <c r="B764" s="60" t="s">
        <v>171</v>
      </c>
      <c r="C764" s="69" t="str">
        <f>VLOOKUP(A764,Datos!$A$10:$E$1593,3,FALSE)</f>
        <v xml:space="preserve">Llana Dura de 12x25                     </v>
      </c>
      <c r="D764" s="69">
        <f>VLOOKUP(A764,Datos!$A$10:$E$1593,4,FALSE)</f>
        <v>8</v>
      </c>
      <c r="E764" s="70">
        <f>VLOOKUP(A764,Datos!$A$10:$E$1593,5,FALSE)</f>
        <v>6386.93</v>
      </c>
      <c r="F764" s="68">
        <f t="shared" si="123"/>
        <v>6386.93</v>
      </c>
      <c r="G764" s="60"/>
      <c r="H764" s="60"/>
      <c r="I764" s="94">
        <f t="shared" si="124"/>
        <v>0</v>
      </c>
      <c r="J764" s="144"/>
    </row>
    <row r="765" spans="1:10" ht="18" customHeight="1" x14ac:dyDescent="0.3">
      <c r="A765" s="111">
        <v>6038</v>
      </c>
      <c r="B765" s="61" t="s">
        <v>171</v>
      </c>
      <c r="C765" s="62" t="str">
        <f>VLOOKUP(A765,Datos!$A$10:$E$1593,3,FALSE)</f>
        <v xml:space="preserve">Llana Dura de 12x30                     </v>
      </c>
      <c r="D765" s="62">
        <f>VLOOKUP(A765,Datos!$A$10:$E$1593,4,FALSE)</f>
        <v>8</v>
      </c>
      <c r="E765" s="63">
        <f>VLOOKUP(A765,Datos!$A$10:$E$1593,5,FALSE)</f>
        <v>7206.31</v>
      </c>
      <c r="F765" s="64">
        <f t="shared" si="123"/>
        <v>7206.31</v>
      </c>
      <c r="G765" s="61"/>
      <c r="H765" s="61"/>
      <c r="I765" s="139">
        <f t="shared" si="124"/>
        <v>0</v>
      </c>
      <c r="J765" s="142"/>
    </row>
    <row r="766" spans="1:10" ht="18" customHeight="1" x14ac:dyDescent="0.3">
      <c r="A766" s="107">
        <v>6041</v>
      </c>
      <c r="B766" s="60" t="s">
        <v>171</v>
      </c>
      <c r="C766" s="69" t="str">
        <f>VLOOKUP(A766,Datos!$A$10:$E$1593,3,FALSE)</f>
        <v xml:space="preserve">Llana Dentada de 30cm de 8x8            </v>
      </c>
      <c r="D766" s="69">
        <f>VLOOKUP(A766,Datos!$A$10:$E$1593,4,FALSE)</f>
        <v>8</v>
      </c>
      <c r="E766" s="70">
        <f>VLOOKUP(A766,Datos!$A$10:$E$1593,5,FALSE)</f>
        <v>7574.9</v>
      </c>
      <c r="F766" s="68">
        <f t="shared" si="123"/>
        <v>7574.9</v>
      </c>
      <c r="G766" s="60"/>
      <c r="H766" s="60"/>
      <c r="I766" s="94">
        <f t="shared" si="124"/>
        <v>0</v>
      </c>
      <c r="J766" s="143"/>
    </row>
    <row r="767" spans="1:10" ht="18" customHeight="1" x14ac:dyDescent="0.3">
      <c r="A767" s="111">
        <v>6042</v>
      </c>
      <c r="B767" s="61" t="s">
        <v>171</v>
      </c>
      <c r="C767" s="62" t="str">
        <f>VLOOKUP(A767,Datos!$A$10:$E$1593,3,FALSE)</f>
        <v xml:space="preserve">Llana Dentada de 30cm de 10x10          </v>
      </c>
      <c r="D767" s="62">
        <f>VLOOKUP(A767,Datos!$A$10:$E$1593,4,FALSE)</f>
        <v>8</v>
      </c>
      <c r="E767" s="63">
        <f>VLOOKUP(A767,Datos!$A$10:$E$1593,5,FALSE)</f>
        <v>7574.9</v>
      </c>
      <c r="F767" s="64">
        <f t="shared" si="123"/>
        <v>7574.9</v>
      </c>
      <c r="G767" s="61"/>
      <c r="H767" s="61"/>
      <c r="I767" s="139">
        <f t="shared" si="124"/>
        <v>0</v>
      </c>
      <c r="J767" s="143"/>
    </row>
    <row r="768" spans="1:10" ht="18" customHeight="1" x14ac:dyDescent="0.3">
      <c r="A768" s="107">
        <v>6043</v>
      </c>
      <c r="B768" s="60" t="s">
        <v>171</v>
      </c>
      <c r="C768" s="69" t="str">
        <f>VLOOKUP(A768,Datos!$A$10:$E$1593,3,FALSE)</f>
        <v xml:space="preserve">Llana Dentada de 30cm de 12x12          </v>
      </c>
      <c r="D768" s="69">
        <f>VLOOKUP(A768,Datos!$A$10:$E$1593,4,FALSE)</f>
        <v>8</v>
      </c>
      <c r="E768" s="70">
        <f>VLOOKUP(A768,Datos!$A$10:$E$1593,5,FALSE)</f>
        <v>7574.9</v>
      </c>
      <c r="F768" s="68">
        <f t="shared" si="123"/>
        <v>7574.9</v>
      </c>
      <c r="G768" s="60"/>
      <c r="H768" s="60"/>
      <c r="I768" s="94">
        <f t="shared" si="124"/>
        <v>0</v>
      </c>
      <c r="J768" s="143"/>
    </row>
    <row r="769" spans="1:26" ht="51.75" customHeight="1" thickBot="1" x14ac:dyDescent="0.35">
      <c r="A769" s="112">
        <v>6044</v>
      </c>
      <c r="B769" s="88" t="s">
        <v>171</v>
      </c>
      <c r="C769" s="89" t="str">
        <f>VLOOKUP(A769,Datos!$A$10:$E$1593,3,FALSE)</f>
        <v xml:space="preserve">Llana Medio Punto                       </v>
      </c>
      <c r="D769" s="89">
        <f>VLOOKUP(A769,Datos!$A$10:$E$1593,4,FALSE)</f>
        <v>8</v>
      </c>
      <c r="E769" s="90">
        <f>VLOOKUP(A769,Datos!$A$10:$E$1593,5,FALSE)</f>
        <v>7574.9</v>
      </c>
      <c r="F769" s="91">
        <f t="shared" si="123"/>
        <v>7574.9</v>
      </c>
      <c r="G769" s="88"/>
      <c r="H769" s="88"/>
      <c r="I769" s="149">
        <f t="shared" si="124"/>
        <v>0</v>
      </c>
      <c r="J769" s="145"/>
    </row>
    <row r="770" spans="1:26" ht="19.95" customHeight="1" thickBot="1" x14ac:dyDescent="0.35">
      <c r="A770" s="200" t="s">
        <v>792</v>
      </c>
      <c r="B770" s="201"/>
      <c r="C770" s="201"/>
      <c r="D770" s="201"/>
      <c r="E770" s="201"/>
      <c r="F770" s="201"/>
      <c r="G770" s="201"/>
      <c r="H770" s="201"/>
      <c r="I770" s="201"/>
      <c r="J770" s="143"/>
    </row>
    <row r="771" spans="1:26" ht="36.6" customHeight="1" x14ac:dyDescent="0.3">
      <c r="A771" s="110">
        <v>12</v>
      </c>
      <c r="B771" s="76" t="s">
        <v>793</v>
      </c>
      <c r="C771" s="85" t="str">
        <f>VLOOKUP(A771,Datos!$A$10:$E$1593,3,FALSE)</f>
        <v xml:space="preserve">LLANA COMBINADA 133X175 mm 20u          </v>
      </c>
      <c r="D771" s="85">
        <f>VLOOKUP(A771,Datos!$A$10:$E$1593,4,FALSE)</f>
        <v>0</v>
      </c>
      <c r="E771" s="86">
        <f>VLOOKUP(A771,Datos!$A$10:$E$1593,5,FALSE)</f>
        <v>8626</v>
      </c>
      <c r="F771" s="87">
        <f>E771-(E771*DESC)</f>
        <v>8626</v>
      </c>
      <c r="G771" s="76"/>
      <c r="H771" s="76"/>
      <c r="I771" s="101">
        <f t="shared" ref="I771:I772" si="125">(F771-F771*H771/100)*G771</f>
        <v>0</v>
      </c>
      <c r="J771" s="143"/>
    </row>
    <row r="772" spans="1:26" ht="48" customHeight="1" thickBot="1" x14ac:dyDescent="0.35">
      <c r="A772" s="112">
        <v>13</v>
      </c>
      <c r="B772" s="88" t="s">
        <v>793</v>
      </c>
      <c r="C772" s="89" t="str">
        <f>VLOOKUP(A772,Datos!$A$10:$E$1593,3,FALSE)</f>
        <v xml:space="preserve">LLANA YESERO 150 X 250 mm               </v>
      </c>
      <c r="D772" s="89">
        <f>VLOOKUP(A772,Datos!$A$10:$E$1593,4,FALSE)</f>
        <v>40</v>
      </c>
      <c r="E772" s="90">
        <f>VLOOKUP(A772,Datos!$A$10:$E$1593,5,FALSE)</f>
        <v>1153.3</v>
      </c>
      <c r="F772" s="91">
        <f>E772-(E772*DESC)</f>
        <v>1153.3</v>
      </c>
      <c r="G772" s="88"/>
      <c r="H772" s="88"/>
      <c r="I772" s="149">
        <f t="shared" si="125"/>
        <v>0</v>
      </c>
      <c r="J772" s="151"/>
    </row>
    <row r="773" spans="1:26" ht="31.95" customHeight="1" thickBot="1" x14ac:dyDescent="0.35">
      <c r="A773" s="204" t="s">
        <v>795</v>
      </c>
      <c r="B773" s="205"/>
      <c r="C773" s="205"/>
      <c r="D773" s="205"/>
      <c r="E773" s="205"/>
      <c r="F773" s="205"/>
      <c r="G773" s="205"/>
      <c r="H773" s="205"/>
      <c r="I773" s="205"/>
      <c r="J773" s="206"/>
    </row>
    <row r="774" spans="1:26" ht="49.95" customHeight="1" x14ac:dyDescent="0.3">
      <c r="A774" s="110">
        <v>5008</v>
      </c>
      <c r="B774" s="76" t="s">
        <v>21</v>
      </c>
      <c r="C774" s="85" t="str">
        <f>VLOOKUP(A774,Datos!$A$10:$E$1593,3,FALSE)</f>
        <v xml:space="preserve">GRAFITO EN POLVO 50Gr                   </v>
      </c>
      <c r="D774" s="85">
        <f>VLOOKUP(A774,Datos!$A$10:$E$1593,4,FALSE)</f>
        <v>12</v>
      </c>
      <c r="E774" s="86">
        <f>VLOOKUP(A774,Datos!$A$10:$E$1593,5,FALSE)</f>
        <v>1697.67</v>
      </c>
      <c r="F774" s="87">
        <f>E774-(E774*DESC)</f>
        <v>1697.67</v>
      </c>
      <c r="G774" s="76"/>
      <c r="H774" s="76"/>
      <c r="I774" s="101">
        <f t="shared" ref="I774:I775" si="126">(F774-F774*H774/100)*G774</f>
        <v>0</v>
      </c>
      <c r="J774" s="141"/>
    </row>
    <row r="775" spans="1:26" ht="54.6" customHeight="1" thickBot="1" x14ac:dyDescent="0.35">
      <c r="A775" s="112">
        <v>5015</v>
      </c>
      <c r="B775" s="88" t="s">
        <v>21</v>
      </c>
      <c r="C775" s="89" t="str">
        <f>VLOOKUP(A775,Datos!$A$10:$E$1593,3,FALSE)</f>
        <v xml:space="preserve">ACEITERA MULTIUSO 100 cc                </v>
      </c>
      <c r="D775" s="89">
        <f>VLOOKUP(A775,Datos!$A$10:$E$1593,4,FALSE)</f>
        <v>24</v>
      </c>
      <c r="E775" s="90">
        <f>VLOOKUP(A775,Datos!$A$10:$E$1593,5,FALSE)</f>
        <v>958.98</v>
      </c>
      <c r="F775" s="91">
        <f>E775-(E775*DESC)</f>
        <v>958.98</v>
      </c>
      <c r="G775" s="88"/>
      <c r="H775" s="88"/>
      <c r="I775" s="149">
        <f t="shared" si="126"/>
        <v>0</v>
      </c>
      <c r="J775" s="145"/>
    </row>
    <row r="776" spans="1:26" ht="19.95" customHeight="1" thickBot="1" x14ac:dyDescent="0.35">
      <c r="A776" s="200" t="s">
        <v>798</v>
      </c>
      <c r="B776" s="201"/>
      <c r="C776" s="201"/>
      <c r="D776" s="201"/>
      <c r="E776" s="201"/>
      <c r="F776" s="201"/>
      <c r="G776" s="201"/>
      <c r="H776" s="201"/>
      <c r="I776" s="201"/>
      <c r="J776" s="211"/>
    </row>
    <row r="777" spans="1:26" ht="18" customHeight="1" x14ac:dyDescent="0.3">
      <c r="A777" s="110">
        <v>5000</v>
      </c>
      <c r="B777" s="76" t="s">
        <v>21</v>
      </c>
      <c r="C777" s="85" t="str">
        <f>VLOOKUP(A777,Datos!$A$10:$E$1593,3,FALSE)</f>
        <v xml:space="preserve">LUBRICANTE AEROSOL CON TEFLON 225 cc    </v>
      </c>
      <c r="D777" s="85">
        <f>VLOOKUP(A777,Datos!$A$10:$E$1593,4,FALSE)</f>
        <v>12</v>
      </c>
      <c r="E777" s="86">
        <f>VLOOKUP(A777,Datos!$A$10:$E$1593,5,FALSE)</f>
        <v>4175.51</v>
      </c>
      <c r="F777" s="87">
        <f>E777-(E777*DESC)</f>
        <v>4175.51</v>
      </c>
      <c r="G777" s="76"/>
      <c r="H777" s="76"/>
      <c r="I777" s="101">
        <f t="shared" ref="I777:I779" si="127">(F777-F777*H777/100)*G777</f>
        <v>0</v>
      </c>
      <c r="J777" s="210"/>
    </row>
    <row r="778" spans="1:26" ht="18" customHeight="1" x14ac:dyDescent="0.3">
      <c r="A778" s="111">
        <v>5001</v>
      </c>
      <c r="B778" s="61" t="s">
        <v>21</v>
      </c>
      <c r="C778" s="62" t="str">
        <f>VLOOKUP(A778,Datos!$A$10:$E$1593,3,FALSE)</f>
        <v xml:space="preserve">LUBRICANTE AEROSOL CON TEFLON 440 cc    </v>
      </c>
      <c r="D778" s="62">
        <f>VLOOKUP(A778,Datos!$A$10:$E$1593,4,FALSE)</f>
        <v>12</v>
      </c>
      <c r="E778" s="63">
        <f>VLOOKUP(A778,Datos!$A$10:$E$1593,5,FALSE)</f>
        <v>5246.19</v>
      </c>
      <c r="F778" s="64">
        <f>E778-(E778*DESC)</f>
        <v>5246.19</v>
      </c>
      <c r="G778" s="61"/>
      <c r="H778" s="61"/>
      <c r="I778" s="139">
        <f t="shared" si="127"/>
        <v>0</v>
      </c>
      <c r="J778" s="237"/>
    </row>
    <row r="779" spans="1:26" ht="67.2" customHeight="1" thickBot="1" x14ac:dyDescent="0.35">
      <c r="A779" s="108">
        <v>5071</v>
      </c>
      <c r="B779" s="72" t="s">
        <v>21</v>
      </c>
      <c r="C779" s="73" t="str">
        <f>VLOOKUP(A779,Datos!$A$10:$E$1593,3,FALSE)</f>
        <v xml:space="preserve">LUBRICANTE DE SILICONA 440cm3           </v>
      </c>
      <c r="D779" s="73">
        <f>VLOOKUP(A779,Datos!$A$10:$E$1593,4,FALSE)</f>
        <v>12</v>
      </c>
      <c r="E779" s="74">
        <f>VLOOKUP(A779,Datos!$A$10:$E$1593,5,FALSE)</f>
        <v>5147.33</v>
      </c>
      <c r="F779" s="75">
        <f>E779-(E779*DESC)</f>
        <v>5147.33</v>
      </c>
      <c r="G779" s="72"/>
      <c r="H779" s="72"/>
      <c r="I779" s="100">
        <f t="shared" si="127"/>
        <v>0</v>
      </c>
      <c r="J779" s="145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9.95" customHeight="1" thickBot="1" x14ac:dyDescent="0.35">
      <c r="A780" s="200" t="s">
        <v>801</v>
      </c>
      <c r="B780" s="201"/>
      <c r="C780" s="201"/>
      <c r="D780" s="201"/>
      <c r="E780" s="201"/>
      <c r="F780" s="201"/>
      <c r="G780" s="201"/>
      <c r="H780" s="201"/>
      <c r="I780" s="201"/>
      <c r="J780" s="143"/>
    </row>
    <row r="781" spans="1:26" ht="18" customHeight="1" x14ac:dyDescent="0.3">
      <c r="A781" s="114">
        <v>5002</v>
      </c>
      <c r="B781" s="77" t="s">
        <v>21</v>
      </c>
      <c r="C781" s="78" t="str">
        <f>VLOOKUP(A781,Datos!$A$10:$E$1593,3,FALSE)</f>
        <v xml:space="preserve">GRASA DE LITIO 100 Gr                   </v>
      </c>
      <c r="D781" s="78">
        <f>VLOOKUP(A781,Datos!$A$10:$E$1593,4,FALSE)</f>
        <v>12</v>
      </c>
      <c r="E781" s="79">
        <f>VLOOKUP(A781,Datos!$A$10:$E$1593,5,FALSE)</f>
        <v>1624.39</v>
      </c>
      <c r="F781" s="125">
        <f t="shared" ref="F781:F798" si="128">E781-(E781*DESC)</f>
        <v>1624.39</v>
      </c>
      <c r="G781" s="77"/>
      <c r="H781" s="77"/>
      <c r="I781" s="155">
        <f t="shared" ref="I781:I798" si="129">(F781-F781*H781/100)*G781</f>
        <v>0</v>
      </c>
      <c r="J781" s="143"/>
    </row>
    <row r="782" spans="1:26" ht="18" customHeight="1" x14ac:dyDescent="0.3">
      <c r="A782" s="107">
        <v>5003</v>
      </c>
      <c r="B782" s="60" t="s">
        <v>21</v>
      </c>
      <c r="C782" s="69" t="str">
        <f>VLOOKUP(A782,Datos!$A$10:$E$1593,3,FALSE)</f>
        <v xml:space="preserve">GRASA DE LITIO 250 Gr                   </v>
      </c>
      <c r="D782" s="69">
        <f>VLOOKUP(A782,Datos!$A$10:$E$1593,4,FALSE)</f>
        <v>12</v>
      </c>
      <c r="E782" s="70">
        <f>VLOOKUP(A782,Datos!$A$10:$E$1593,5,FALSE)</f>
        <v>3022.84</v>
      </c>
      <c r="F782" s="68">
        <f t="shared" si="128"/>
        <v>3022.84</v>
      </c>
      <c r="G782" s="60"/>
      <c r="H782" s="60"/>
      <c r="I782" s="94">
        <f t="shared" si="129"/>
        <v>0</v>
      </c>
      <c r="J782" s="143"/>
    </row>
    <row r="783" spans="1:26" ht="18" customHeight="1" x14ac:dyDescent="0.3">
      <c r="A783" s="111">
        <v>5070</v>
      </c>
      <c r="B783" s="61" t="s">
        <v>21</v>
      </c>
      <c r="C783" s="62" t="str">
        <f>VLOOKUP(A783,Datos!$A$10:$E$1593,3,FALSE)</f>
        <v xml:space="preserve">GRASA DE LITIO 450 Gr                   </v>
      </c>
      <c r="D783" s="62">
        <f>VLOOKUP(A783,Datos!$A$10:$E$1593,4,FALSE)</f>
        <v>0</v>
      </c>
      <c r="E783" s="63">
        <f>VLOOKUP(A783,Datos!$A$10:$E$1593,5,FALSE)</f>
        <v>4902.42</v>
      </c>
      <c r="F783" s="64">
        <f t="shared" si="128"/>
        <v>4902.42</v>
      </c>
      <c r="G783" s="61"/>
      <c r="H783" s="61"/>
      <c r="I783" s="139">
        <f t="shared" si="129"/>
        <v>0</v>
      </c>
      <c r="J783" s="143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8" customHeight="1" x14ac:dyDescent="0.3">
      <c r="A784" s="107">
        <v>5073</v>
      </c>
      <c r="B784" s="60" t="s">
        <v>21</v>
      </c>
      <c r="C784" s="69" t="str">
        <f>VLOOKUP(A784,Datos!$A$10:$E$1593,3,FALSE)</f>
        <v xml:space="preserve">GRASA DE LITIO 900 Gr                   </v>
      </c>
      <c r="D784" s="69">
        <f>VLOOKUP(A784,Datos!$A$10:$E$1593,4,FALSE)</f>
        <v>6</v>
      </c>
      <c r="E784" s="70">
        <f>VLOOKUP(A784,Datos!$A$10:$E$1593,5,FALSE)</f>
        <v>8210.7900000000009</v>
      </c>
      <c r="F784" s="68">
        <f t="shared" si="128"/>
        <v>8210.7900000000009</v>
      </c>
      <c r="G784" s="60"/>
      <c r="H784" s="61"/>
      <c r="I784" s="94">
        <f t="shared" si="129"/>
        <v>0</v>
      </c>
      <c r="J784" s="143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8" customHeight="1" x14ac:dyDescent="0.3">
      <c r="A785" s="111">
        <v>5098</v>
      </c>
      <c r="B785" s="61" t="s">
        <v>21</v>
      </c>
      <c r="C785" s="62" t="str">
        <f>VLOOKUP(A785,Datos!$A$10:$E$1593,3,FALSE)</f>
        <v xml:space="preserve">GRASA EN AEROSOL 250 CC                 </v>
      </c>
      <c r="D785" s="62">
        <f>VLOOKUP(A785,Datos!$A$10:$E$1593,4,FALSE)</f>
        <v>12</v>
      </c>
      <c r="E785" s="63">
        <f>VLOOKUP(A785,Datos!$A$10:$E$1593,5,FALSE)</f>
        <v>4000.84</v>
      </c>
      <c r="F785" s="64">
        <f t="shared" si="128"/>
        <v>4000.84</v>
      </c>
      <c r="G785" s="61"/>
      <c r="H785" s="61"/>
      <c r="I785" s="139">
        <f t="shared" si="129"/>
        <v>0</v>
      </c>
      <c r="J785" s="143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8" customHeight="1" x14ac:dyDescent="0.3">
      <c r="A786" s="107">
        <v>5004</v>
      </c>
      <c r="B786" s="60" t="s">
        <v>21</v>
      </c>
      <c r="C786" s="69" t="str">
        <f>VLOOKUP(A786,Datos!$A$10:$E$1593,3,FALSE)</f>
        <v xml:space="preserve">GRASA GRAFITADA 100 Gr                  </v>
      </c>
      <c r="D786" s="69">
        <f>VLOOKUP(A786,Datos!$A$10:$E$1593,4,FALSE)</f>
        <v>12</v>
      </c>
      <c r="E786" s="70">
        <f>VLOOKUP(A786,Datos!$A$10:$E$1593,5,FALSE)</f>
        <v>1910.15</v>
      </c>
      <c r="F786" s="68">
        <f t="shared" si="128"/>
        <v>1910.15</v>
      </c>
      <c r="G786" s="60"/>
      <c r="H786" s="60"/>
      <c r="I786" s="94">
        <f t="shared" si="129"/>
        <v>0</v>
      </c>
      <c r="J786" s="144"/>
    </row>
    <row r="787" spans="1:26" ht="31.2" customHeight="1" x14ac:dyDescent="0.3">
      <c r="A787" s="111">
        <v>5005</v>
      </c>
      <c r="B787" s="61" t="s">
        <v>21</v>
      </c>
      <c r="C787" s="62" t="str">
        <f>VLOOKUP(A787,Datos!$A$10:$E$1593,3,FALSE)</f>
        <v xml:space="preserve">GRASA GRAFITADA 250 Gr                  </v>
      </c>
      <c r="D787" s="62">
        <f>VLOOKUP(A787,Datos!$A$10:$E$1593,4,FALSE)</f>
        <v>12</v>
      </c>
      <c r="E787" s="63">
        <f>VLOOKUP(A787,Datos!$A$10:$E$1593,5,FALSE)</f>
        <v>3466.26</v>
      </c>
      <c r="F787" s="64">
        <f t="shared" si="128"/>
        <v>3466.26</v>
      </c>
      <c r="G787" s="61"/>
      <c r="H787" s="61"/>
      <c r="I787" s="139">
        <f t="shared" si="129"/>
        <v>0</v>
      </c>
      <c r="J787" s="142"/>
    </row>
    <row r="788" spans="1:26" ht="18" customHeight="1" x14ac:dyDescent="0.3">
      <c r="A788" s="107">
        <v>5006</v>
      </c>
      <c r="B788" s="60" t="s">
        <v>21</v>
      </c>
      <c r="C788" s="69" t="str">
        <f>VLOOKUP(A788,Datos!$A$10:$E$1593,3,FALSE)</f>
        <v xml:space="preserve">GRASA AMARILLA 100 Gr                   </v>
      </c>
      <c r="D788" s="69">
        <f>VLOOKUP(A788,Datos!$A$10:$E$1593,4,FALSE)</f>
        <v>12</v>
      </c>
      <c r="E788" s="70">
        <f>VLOOKUP(A788,Datos!$A$10:$E$1593,5,FALSE)</f>
        <v>1624.39</v>
      </c>
      <c r="F788" s="68">
        <f t="shared" si="128"/>
        <v>1624.39</v>
      </c>
      <c r="G788" s="60"/>
      <c r="H788" s="60"/>
      <c r="I788" s="94">
        <f t="shared" si="129"/>
        <v>0</v>
      </c>
      <c r="J788" s="143"/>
    </row>
    <row r="789" spans="1:26" ht="18" customHeight="1" x14ac:dyDescent="0.3">
      <c r="A789" s="111">
        <v>5007</v>
      </c>
      <c r="B789" s="61" t="s">
        <v>21</v>
      </c>
      <c r="C789" s="62" t="str">
        <f>VLOOKUP(A789,Datos!$A$10:$E$1593,3,FALSE)</f>
        <v xml:space="preserve">GRASA AMARILLA 250 Gr                   </v>
      </c>
      <c r="D789" s="62">
        <f>VLOOKUP(A789,Datos!$A$10:$E$1593,4,FALSE)</f>
        <v>12</v>
      </c>
      <c r="E789" s="63">
        <f>VLOOKUP(A789,Datos!$A$10:$E$1593,5,FALSE)</f>
        <v>3012.06</v>
      </c>
      <c r="F789" s="64">
        <f t="shared" si="128"/>
        <v>3012.06</v>
      </c>
      <c r="G789" s="61"/>
      <c r="H789" s="61"/>
      <c r="I789" s="139">
        <f t="shared" si="129"/>
        <v>0</v>
      </c>
      <c r="J789" s="143"/>
    </row>
    <row r="790" spans="1:26" ht="18" customHeight="1" x14ac:dyDescent="0.3">
      <c r="A790" s="107">
        <v>5081</v>
      </c>
      <c r="B790" s="60" t="s">
        <v>21</v>
      </c>
      <c r="C790" s="69" t="str">
        <f>VLOOKUP(A790,Datos!$A$10:$E$1593,3,FALSE)</f>
        <v xml:space="preserve">GRASA AMARILLA 450 Gr                   </v>
      </c>
      <c r="D790" s="69">
        <f>VLOOKUP(A790,Datos!$A$10:$E$1593,4,FALSE)</f>
        <v>6</v>
      </c>
      <c r="E790" s="70">
        <f>VLOOKUP(A790,Datos!$A$10:$E$1593,5,FALSE)</f>
        <v>4917.9799999999996</v>
      </c>
      <c r="F790" s="68">
        <f t="shared" si="128"/>
        <v>4917.9799999999996</v>
      </c>
      <c r="G790" s="60"/>
      <c r="H790" s="60"/>
      <c r="I790" s="94">
        <f t="shared" si="129"/>
        <v>0</v>
      </c>
      <c r="J790" s="143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8" customHeight="1" x14ac:dyDescent="0.3">
      <c r="A791" s="111">
        <v>5096</v>
      </c>
      <c r="B791" s="61" t="s">
        <v>21</v>
      </c>
      <c r="C791" s="62" t="str">
        <f>VLOOKUP(A791,Datos!$A$10:$E$1593,3,FALSE)</f>
        <v xml:space="preserve">GRASA RODAMIENTO (VERDE) 100Gr          </v>
      </c>
      <c r="D791" s="62">
        <f>VLOOKUP(A791,Datos!$A$10:$E$1593,4,FALSE)</f>
        <v>12</v>
      </c>
      <c r="E791" s="63">
        <f>VLOOKUP(A791,Datos!$A$10:$E$1593,5,FALSE)</f>
        <v>1692.03</v>
      </c>
      <c r="F791" s="64">
        <f t="shared" si="128"/>
        <v>1692.03</v>
      </c>
      <c r="G791" s="61"/>
      <c r="H791" s="61"/>
      <c r="I791" s="139">
        <f t="shared" si="129"/>
        <v>0</v>
      </c>
      <c r="J791" s="144"/>
    </row>
    <row r="792" spans="1:26" ht="27.6" customHeight="1" x14ac:dyDescent="0.3">
      <c r="A792" s="107">
        <v>5097</v>
      </c>
      <c r="B792" s="60" t="s">
        <v>21</v>
      </c>
      <c r="C792" s="69" t="str">
        <f>VLOOKUP(A792,Datos!$A$10:$E$1593,3,FALSE)</f>
        <v xml:space="preserve">GRASA RODAMIENTO (VERDE) 250Gr          </v>
      </c>
      <c r="D792" s="69">
        <f>VLOOKUP(A792,Datos!$A$10:$E$1593,4,FALSE)</f>
        <v>12</v>
      </c>
      <c r="E792" s="70">
        <f>VLOOKUP(A792,Datos!$A$10:$E$1593,5,FALSE)</f>
        <v>3069.59</v>
      </c>
      <c r="F792" s="68">
        <f t="shared" si="128"/>
        <v>3069.59</v>
      </c>
      <c r="G792" s="60"/>
      <c r="H792" s="60"/>
      <c r="I792" s="94">
        <f t="shared" si="129"/>
        <v>0</v>
      </c>
      <c r="J792" s="142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8" customHeight="1" x14ac:dyDescent="0.3">
      <c r="A793" s="111">
        <v>5076</v>
      </c>
      <c r="B793" s="61" t="s">
        <v>813</v>
      </c>
      <c r="C793" s="61" t="s">
        <v>814</v>
      </c>
      <c r="D793" s="62">
        <f>VLOOKUP(A793,Datos!$A$10:$E$1593,4,FALSE)</f>
        <v>0</v>
      </c>
      <c r="E793" s="63">
        <f>VLOOKUP(A793,Datos!$A$10:$E$1593,5,FALSE)</f>
        <v>8171.53</v>
      </c>
      <c r="F793" s="123">
        <f t="shared" si="128"/>
        <v>8171.53</v>
      </c>
      <c r="G793" s="61"/>
      <c r="H793" s="61"/>
      <c r="I793" s="139">
        <f t="shared" si="129"/>
        <v>0</v>
      </c>
      <c r="J793" s="20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8" customHeight="1" x14ac:dyDescent="0.3">
      <c r="A794" s="107">
        <v>5074</v>
      </c>
      <c r="B794" s="60" t="s">
        <v>813</v>
      </c>
      <c r="C794" s="60" t="s">
        <v>807</v>
      </c>
      <c r="D794" s="69">
        <f>VLOOKUP(A794,Datos!$A$10:$E$1593,4,FALSE)</f>
        <v>0</v>
      </c>
      <c r="E794" s="70">
        <f>VLOOKUP(A794,Datos!$A$10:$E$1593,5,FALSE)</f>
        <v>3466.26</v>
      </c>
      <c r="F794" s="122">
        <f t="shared" si="128"/>
        <v>3466.26</v>
      </c>
      <c r="G794" s="60"/>
      <c r="H794" s="60"/>
      <c r="I794" s="94">
        <f t="shared" si="129"/>
        <v>0</v>
      </c>
      <c r="J794" s="210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8" customHeight="1" x14ac:dyDescent="0.3">
      <c r="A795" s="111">
        <v>5077</v>
      </c>
      <c r="B795" s="61" t="s">
        <v>813</v>
      </c>
      <c r="C795" s="61" t="s">
        <v>815</v>
      </c>
      <c r="D795" s="62">
        <f>VLOOKUP(A795,Datos!$A$10:$E$1593,4,FALSE)</f>
        <v>0</v>
      </c>
      <c r="E795" s="63">
        <f>VLOOKUP(A795,Datos!$A$10:$E$1593,5,FALSE)</f>
        <v>7363.11</v>
      </c>
      <c r="F795" s="123">
        <f t="shared" si="128"/>
        <v>7363.11</v>
      </c>
      <c r="G795" s="61"/>
      <c r="H795" s="61"/>
      <c r="I795" s="139">
        <f t="shared" si="129"/>
        <v>0</v>
      </c>
      <c r="J795" s="210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8" customHeight="1" x14ac:dyDescent="0.3">
      <c r="A796" s="107">
        <v>5078</v>
      </c>
      <c r="B796" s="60" t="s">
        <v>813</v>
      </c>
      <c r="C796" s="60" t="s">
        <v>816</v>
      </c>
      <c r="D796" s="69">
        <f>VLOOKUP(A796,Datos!$A$10:$E$1593,4,FALSE)</f>
        <v>0</v>
      </c>
      <c r="E796" s="70">
        <f>VLOOKUP(A796,Datos!$A$10:$E$1593,5,FALSE)</f>
        <v>12437.68</v>
      </c>
      <c r="F796" s="122">
        <f t="shared" si="128"/>
        <v>12437.68</v>
      </c>
      <c r="G796" s="60"/>
      <c r="H796" s="60"/>
      <c r="I796" s="94">
        <f t="shared" si="129"/>
        <v>0</v>
      </c>
      <c r="J796" s="210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8" customHeight="1" x14ac:dyDescent="0.3">
      <c r="A797" s="111">
        <v>5079</v>
      </c>
      <c r="B797" s="61" t="s">
        <v>813</v>
      </c>
      <c r="C797" s="61" t="s">
        <v>817</v>
      </c>
      <c r="D797" s="62">
        <f>VLOOKUP(A797,Datos!$A$10:$E$1593,4,FALSE)</f>
        <v>0</v>
      </c>
      <c r="E797" s="63">
        <f>VLOOKUP(A797,Datos!$A$10:$E$1593,5,FALSE)</f>
        <v>4922.6099999999997</v>
      </c>
      <c r="F797" s="123">
        <f t="shared" si="128"/>
        <v>4922.6099999999997</v>
      </c>
      <c r="G797" s="61"/>
      <c r="H797" s="61"/>
      <c r="I797" s="139">
        <f t="shared" si="129"/>
        <v>0</v>
      </c>
      <c r="J797" s="210"/>
    </row>
    <row r="798" spans="1:26" ht="18" customHeight="1" thickBot="1" x14ac:dyDescent="0.35">
      <c r="A798" s="108">
        <v>5080</v>
      </c>
      <c r="B798" s="72" t="s">
        <v>813</v>
      </c>
      <c r="C798" s="72" t="s">
        <v>818</v>
      </c>
      <c r="D798" s="73">
        <f>VLOOKUP(A798,Datos!$A$10:$E$1593,4,FALSE)</f>
        <v>0</v>
      </c>
      <c r="E798" s="74">
        <f>VLOOKUP(A798,Datos!$A$10:$E$1593,5,FALSE)</f>
        <v>8249.35</v>
      </c>
      <c r="F798" s="124">
        <f t="shared" si="128"/>
        <v>8249.35</v>
      </c>
      <c r="G798" s="72"/>
      <c r="H798" s="72"/>
      <c r="I798" s="100">
        <f t="shared" si="129"/>
        <v>0</v>
      </c>
      <c r="J798" s="235"/>
    </row>
    <row r="799" spans="1:26" ht="31.95" customHeight="1" thickBot="1" x14ac:dyDescent="0.35">
      <c r="A799" s="204" t="s">
        <v>819</v>
      </c>
      <c r="B799" s="205"/>
      <c r="C799" s="205"/>
      <c r="D799" s="205"/>
      <c r="E799" s="205"/>
      <c r="F799" s="205"/>
      <c r="G799" s="205"/>
      <c r="H799" s="205"/>
      <c r="I799" s="205"/>
      <c r="J799" s="206"/>
    </row>
    <row r="800" spans="1:26" ht="19.95" customHeight="1" thickBot="1" x14ac:dyDescent="0.35">
      <c r="A800" s="207" t="s">
        <v>820</v>
      </c>
      <c r="B800" s="208"/>
      <c r="C800" s="208"/>
      <c r="D800" s="208"/>
      <c r="E800" s="208"/>
      <c r="F800" s="208"/>
      <c r="G800" s="208"/>
      <c r="H800" s="208"/>
      <c r="I800" s="208"/>
      <c r="J800" s="141"/>
    </row>
    <row r="801" spans="1:10" ht="18" customHeight="1" x14ac:dyDescent="0.3">
      <c r="A801" s="114">
        <v>3581</v>
      </c>
      <c r="B801" s="77" t="s">
        <v>821</v>
      </c>
      <c r="C801" s="78" t="str">
        <f>VLOOKUP(A801,Datos!$A$10:$E$1593,3,FALSE)</f>
        <v xml:space="preserve">MECHA ACERO RAPIDO essamet  1,00mm      </v>
      </c>
      <c r="D801" s="78">
        <f>VLOOKUP(A801,Datos!$A$10:$E$1593,4,FALSE)</f>
        <v>10</v>
      </c>
      <c r="E801" s="79">
        <f>VLOOKUP(A801,Datos!$A$10:$E$1593,5,FALSE)</f>
        <v>19</v>
      </c>
      <c r="F801" s="125">
        <f t="shared" ref="F801:F832" si="130">E801-(E801*DESC)</f>
        <v>19</v>
      </c>
      <c r="G801" s="77"/>
      <c r="H801" s="77"/>
      <c r="I801" s="155">
        <f t="shared" ref="I801:I849" si="131">(F801-F801*H801/100)*G801</f>
        <v>0</v>
      </c>
      <c r="J801" s="143"/>
    </row>
    <row r="802" spans="1:10" ht="18" customHeight="1" x14ac:dyDescent="0.3">
      <c r="A802" s="107">
        <v>3582</v>
      </c>
      <c r="B802" s="60" t="s">
        <v>821</v>
      </c>
      <c r="C802" s="69" t="str">
        <f>VLOOKUP(A802,Datos!$A$10:$E$1593,3,FALSE)</f>
        <v xml:space="preserve">MECHA ACERO RAPIDO essamet  1,25mm      </v>
      </c>
      <c r="D802" s="69">
        <f>VLOOKUP(A802,Datos!$A$10:$E$1593,4,FALSE)</f>
        <v>10</v>
      </c>
      <c r="E802" s="70">
        <f>VLOOKUP(A802,Datos!$A$10:$E$1593,5,FALSE)</f>
        <v>19</v>
      </c>
      <c r="F802" s="68">
        <f t="shared" si="130"/>
        <v>19</v>
      </c>
      <c r="G802" s="60"/>
      <c r="H802" s="60"/>
      <c r="I802" s="94">
        <f t="shared" si="131"/>
        <v>0</v>
      </c>
      <c r="J802" s="143"/>
    </row>
    <row r="803" spans="1:10" ht="18" customHeight="1" x14ac:dyDescent="0.3">
      <c r="A803" s="111">
        <v>3583</v>
      </c>
      <c r="B803" s="61" t="s">
        <v>821</v>
      </c>
      <c r="C803" s="62" t="str">
        <f>VLOOKUP(A803,Datos!$A$10:$E$1593,3,FALSE)</f>
        <v xml:space="preserve">MECHA ACERO RAPIDO essamet  1,50mm      </v>
      </c>
      <c r="D803" s="62">
        <f>VLOOKUP(A803,Datos!$A$10:$E$1593,4,FALSE)</f>
        <v>10</v>
      </c>
      <c r="E803" s="63">
        <f>VLOOKUP(A803,Datos!$A$10:$E$1593,5,FALSE)</f>
        <v>1425.73</v>
      </c>
      <c r="F803" s="64">
        <f t="shared" si="130"/>
        <v>1425.73</v>
      </c>
      <c r="G803" s="61"/>
      <c r="H803" s="61"/>
      <c r="I803" s="139">
        <f t="shared" si="131"/>
        <v>0</v>
      </c>
      <c r="J803" s="143"/>
    </row>
    <row r="804" spans="1:10" ht="18" customHeight="1" x14ac:dyDescent="0.3">
      <c r="A804" s="107">
        <v>3584</v>
      </c>
      <c r="B804" s="60" t="s">
        <v>821</v>
      </c>
      <c r="C804" s="69" t="str">
        <f>VLOOKUP(A804,Datos!$A$10:$E$1593,3,FALSE)</f>
        <v xml:space="preserve">MECHA ACERO RAPIDO essamet  1,75mm      </v>
      </c>
      <c r="D804" s="69">
        <f>VLOOKUP(A804,Datos!$A$10:$E$1593,4,FALSE)</f>
        <v>10</v>
      </c>
      <c r="E804" s="70">
        <f>VLOOKUP(A804,Datos!$A$10:$E$1593,5,FALSE)</f>
        <v>1425.73</v>
      </c>
      <c r="F804" s="68">
        <f t="shared" si="130"/>
        <v>1425.73</v>
      </c>
      <c r="G804" s="60"/>
      <c r="H804" s="60"/>
      <c r="I804" s="94">
        <f t="shared" si="131"/>
        <v>0</v>
      </c>
      <c r="J804" s="143"/>
    </row>
    <row r="805" spans="1:10" ht="18" customHeight="1" x14ac:dyDescent="0.3">
      <c r="A805" s="111">
        <v>3585</v>
      </c>
      <c r="B805" s="61" t="s">
        <v>821</v>
      </c>
      <c r="C805" s="62" t="str">
        <f>VLOOKUP(A805,Datos!$A$10:$E$1593,3,FALSE)</f>
        <v xml:space="preserve">MECHA ACERO RAPIDO essamet  2,00mm      </v>
      </c>
      <c r="D805" s="62">
        <f>VLOOKUP(A805,Datos!$A$10:$E$1593,4,FALSE)</f>
        <v>10</v>
      </c>
      <c r="E805" s="63">
        <f>VLOOKUP(A805,Datos!$A$10:$E$1593,5,FALSE)</f>
        <v>1253.18</v>
      </c>
      <c r="F805" s="64">
        <f t="shared" si="130"/>
        <v>1253.18</v>
      </c>
      <c r="G805" s="61"/>
      <c r="H805" s="61"/>
      <c r="I805" s="139">
        <f t="shared" si="131"/>
        <v>0</v>
      </c>
      <c r="J805" s="143"/>
    </row>
    <row r="806" spans="1:10" ht="18" customHeight="1" x14ac:dyDescent="0.3">
      <c r="A806" s="107">
        <v>3586</v>
      </c>
      <c r="B806" s="60" t="s">
        <v>821</v>
      </c>
      <c r="C806" s="69" t="str">
        <f>VLOOKUP(A806,Datos!$A$10:$E$1593,3,FALSE)</f>
        <v xml:space="preserve">MECHA ACERO RAPIDO essamet  2,25mm      </v>
      </c>
      <c r="D806" s="69">
        <f>VLOOKUP(A806,Datos!$A$10:$E$1593,4,FALSE)</f>
        <v>10</v>
      </c>
      <c r="E806" s="70">
        <f>VLOOKUP(A806,Datos!$A$10:$E$1593,5,FALSE)</f>
        <v>1253.18</v>
      </c>
      <c r="F806" s="68">
        <f t="shared" si="130"/>
        <v>1253.18</v>
      </c>
      <c r="G806" s="60"/>
      <c r="H806" s="60"/>
      <c r="I806" s="94">
        <f t="shared" si="131"/>
        <v>0</v>
      </c>
      <c r="J806" s="143"/>
    </row>
    <row r="807" spans="1:10" ht="18" customHeight="1" x14ac:dyDescent="0.3">
      <c r="A807" s="111">
        <v>3587</v>
      </c>
      <c r="B807" s="61" t="s">
        <v>821</v>
      </c>
      <c r="C807" s="62" t="str">
        <f>VLOOKUP(A807,Datos!$A$10:$E$1593,3,FALSE)</f>
        <v xml:space="preserve">MECHA ACERO RAPIDO essamet  2,50mm      </v>
      </c>
      <c r="D807" s="62">
        <f>VLOOKUP(A807,Datos!$A$10:$E$1593,4,FALSE)</f>
        <v>10</v>
      </c>
      <c r="E807" s="63">
        <f>VLOOKUP(A807,Datos!$A$10:$E$1593,5,FALSE)</f>
        <v>1253.18</v>
      </c>
      <c r="F807" s="64">
        <f t="shared" si="130"/>
        <v>1253.18</v>
      </c>
      <c r="G807" s="61"/>
      <c r="H807" s="61"/>
      <c r="I807" s="139">
        <f t="shared" si="131"/>
        <v>0</v>
      </c>
      <c r="J807" s="143"/>
    </row>
    <row r="808" spans="1:10" ht="18" customHeight="1" x14ac:dyDescent="0.3">
      <c r="A808" s="107">
        <v>3588</v>
      </c>
      <c r="B808" s="60" t="s">
        <v>821</v>
      </c>
      <c r="C808" s="69" t="str">
        <f>VLOOKUP(A808,Datos!$A$10:$E$1593,3,FALSE)</f>
        <v xml:space="preserve">MECHA ACERO RAPIDO essamet  2,75mm      </v>
      </c>
      <c r="D808" s="69">
        <f>VLOOKUP(A808,Datos!$A$10:$E$1593,4,FALSE)</f>
        <v>10</v>
      </c>
      <c r="E808" s="70">
        <f>VLOOKUP(A808,Datos!$A$10:$E$1593,5,FALSE)</f>
        <v>1283.02</v>
      </c>
      <c r="F808" s="68">
        <f t="shared" si="130"/>
        <v>1283.02</v>
      </c>
      <c r="G808" s="60"/>
      <c r="H808" s="60"/>
      <c r="I808" s="94">
        <f t="shared" si="131"/>
        <v>0</v>
      </c>
      <c r="J808" s="143"/>
    </row>
    <row r="809" spans="1:10" ht="18" customHeight="1" x14ac:dyDescent="0.3">
      <c r="A809" s="111">
        <v>3589</v>
      </c>
      <c r="B809" s="61" t="s">
        <v>821</v>
      </c>
      <c r="C809" s="62" t="str">
        <f>VLOOKUP(A809,Datos!$A$10:$E$1593,3,FALSE)</f>
        <v xml:space="preserve">MECHA ACERO RAPIDO essamet  3,00mm      </v>
      </c>
      <c r="D809" s="62">
        <f>VLOOKUP(A809,Datos!$A$10:$E$1593,4,FALSE)</f>
        <v>10</v>
      </c>
      <c r="E809" s="63">
        <f>VLOOKUP(A809,Datos!$A$10:$E$1593,5,FALSE)</f>
        <v>1354.16</v>
      </c>
      <c r="F809" s="64">
        <f t="shared" si="130"/>
        <v>1354.16</v>
      </c>
      <c r="G809" s="61"/>
      <c r="H809" s="61"/>
      <c r="I809" s="139">
        <f t="shared" si="131"/>
        <v>0</v>
      </c>
      <c r="J809" s="143"/>
    </row>
    <row r="810" spans="1:10" ht="18" customHeight="1" x14ac:dyDescent="0.3">
      <c r="A810" s="107">
        <v>3590</v>
      </c>
      <c r="B810" s="60" t="s">
        <v>821</v>
      </c>
      <c r="C810" s="69" t="str">
        <f>VLOOKUP(A810,Datos!$A$10:$E$1593,3,FALSE)</f>
        <v xml:space="preserve">MECHA ACERO RAPIDO essamet  3,25mm      </v>
      </c>
      <c r="D810" s="69">
        <f>VLOOKUP(A810,Datos!$A$10:$E$1593,4,FALSE)</f>
        <v>10</v>
      </c>
      <c r="E810" s="70">
        <f>VLOOKUP(A810,Datos!$A$10:$E$1593,5,FALSE)</f>
        <v>1432.21</v>
      </c>
      <c r="F810" s="68">
        <f t="shared" si="130"/>
        <v>1432.21</v>
      </c>
      <c r="G810" s="60"/>
      <c r="H810" s="60"/>
      <c r="I810" s="94">
        <f t="shared" si="131"/>
        <v>0</v>
      </c>
      <c r="J810" s="143"/>
    </row>
    <row r="811" spans="1:10" ht="18" customHeight="1" x14ac:dyDescent="0.3">
      <c r="A811" s="111">
        <v>3591</v>
      </c>
      <c r="B811" s="61" t="s">
        <v>821</v>
      </c>
      <c r="C811" s="62" t="str">
        <f>VLOOKUP(A811,Datos!$A$10:$E$1593,3,FALSE)</f>
        <v xml:space="preserve">MECHA ACERO RAPIDO essamet  3,50mm      </v>
      </c>
      <c r="D811" s="62">
        <f>VLOOKUP(A811,Datos!$A$10:$E$1593,4,FALSE)</f>
        <v>10</v>
      </c>
      <c r="E811" s="63">
        <f>VLOOKUP(A811,Datos!$A$10:$E$1593,5,FALSE)</f>
        <v>1525.99</v>
      </c>
      <c r="F811" s="64">
        <f t="shared" si="130"/>
        <v>1525.99</v>
      </c>
      <c r="G811" s="61"/>
      <c r="H811" s="61"/>
      <c r="I811" s="139">
        <f t="shared" si="131"/>
        <v>0</v>
      </c>
      <c r="J811" s="143"/>
    </row>
    <row r="812" spans="1:10" ht="18" customHeight="1" x14ac:dyDescent="0.3">
      <c r="A812" s="107">
        <v>3592</v>
      </c>
      <c r="B812" s="60" t="s">
        <v>821</v>
      </c>
      <c r="C812" s="69" t="str">
        <f>VLOOKUP(A812,Datos!$A$10:$E$1593,3,FALSE)</f>
        <v xml:space="preserve">MECHA ACERO RAPIDO essamet  3,75mm      </v>
      </c>
      <c r="D812" s="69">
        <f>VLOOKUP(A812,Datos!$A$10:$E$1593,4,FALSE)</f>
        <v>10</v>
      </c>
      <c r="E812" s="70">
        <f>VLOOKUP(A812,Datos!$A$10:$E$1593,5,FALSE)</f>
        <v>1662.39</v>
      </c>
      <c r="F812" s="68">
        <f t="shared" si="130"/>
        <v>1662.39</v>
      </c>
      <c r="G812" s="60"/>
      <c r="H812" s="60"/>
      <c r="I812" s="94">
        <f t="shared" si="131"/>
        <v>0</v>
      </c>
      <c r="J812" s="143"/>
    </row>
    <row r="813" spans="1:10" ht="18" customHeight="1" x14ac:dyDescent="0.3">
      <c r="A813" s="111">
        <v>3593</v>
      </c>
      <c r="B813" s="61" t="s">
        <v>821</v>
      </c>
      <c r="C813" s="62" t="str">
        <f>VLOOKUP(A813,Datos!$A$10:$E$1593,3,FALSE)</f>
        <v xml:space="preserve">MECHA ACERO RAPIDO essamet  4,00mm      </v>
      </c>
      <c r="D813" s="62">
        <f>VLOOKUP(A813,Datos!$A$10:$E$1593,4,FALSE)</f>
        <v>10</v>
      </c>
      <c r="E813" s="63">
        <f>VLOOKUP(A813,Datos!$A$10:$E$1593,5,FALSE)</f>
        <v>1815.84</v>
      </c>
      <c r="F813" s="64">
        <f t="shared" si="130"/>
        <v>1815.84</v>
      </c>
      <c r="G813" s="61"/>
      <c r="H813" s="61"/>
      <c r="I813" s="139">
        <f t="shared" si="131"/>
        <v>0</v>
      </c>
      <c r="J813" s="143"/>
    </row>
    <row r="814" spans="1:10" ht="18" customHeight="1" x14ac:dyDescent="0.3">
      <c r="A814" s="107">
        <v>3594</v>
      </c>
      <c r="B814" s="60" t="s">
        <v>821</v>
      </c>
      <c r="C814" s="69" t="str">
        <f>VLOOKUP(A814,Datos!$A$10:$E$1593,3,FALSE)</f>
        <v xml:space="preserve">MECHA ACERO RAPIDO essamet  4,25mm      </v>
      </c>
      <c r="D814" s="69">
        <f>VLOOKUP(A814,Datos!$A$10:$E$1593,4,FALSE)</f>
        <v>10</v>
      </c>
      <c r="E814" s="70">
        <f>VLOOKUP(A814,Datos!$A$10:$E$1593,5,FALSE)</f>
        <v>2146.87</v>
      </c>
      <c r="F814" s="68">
        <f t="shared" si="130"/>
        <v>2146.87</v>
      </c>
      <c r="G814" s="60"/>
      <c r="H814" s="60"/>
      <c r="I814" s="94">
        <f t="shared" si="131"/>
        <v>0</v>
      </c>
      <c r="J814" s="143"/>
    </row>
    <row r="815" spans="1:10" ht="18" customHeight="1" x14ac:dyDescent="0.3">
      <c r="A815" s="111">
        <v>3595</v>
      </c>
      <c r="B815" s="61" t="s">
        <v>821</v>
      </c>
      <c r="C815" s="62" t="str">
        <f>VLOOKUP(A815,Datos!$A$10:$E$1593,3,FALSE)</f>
        <v xml:space="preserve">MECHA ACERO RAPIDO essamet  4,50mm      </v>
      </c>
      <c r="D815" s="62">
        <f>VLOOKUP(A815,Datos!$A$10:$E$1593,4,FALSE)</f>
        <v>10</v>
      </c>
      <c r="E815" s="63">
        <f>VLOOKUP(A815,Datos!$A$10:$E$1593,5,FALSE)</f>
        <v>2359.23</v>
      </c>
      <c r="F815" s="64">
        <f t="shared" si="130"/>
        <v>2359.23</v>
      </c>
      <c r="G815" s="61"/>
      <c r="H815" s="61"/>
      <c r="I815" s="139">
        <f t="shared" si="131"/>
        <v>0</v>
      </c>
      <c r="J815" s="143"/>
    </row>
    <row r="816" spans="1:10" ht="18" customHeight="1" x14ac:dyDescent="0.3">
      <c r="A816" s="107">
        <v>3596</v>
      </c>
      <c r="B816" s="60" t="s">
        <v>821</v>
      </c>
      <c r="C816" s="69" t="str">
        <f>VLOOKUP(A816,Datos!$A$10:$E$1593,3,FALSE)</f>
        <v xml:space="preserve">MECHA ACERO RAPIDO essamet  4,75mm      </v>
      </c>
      <c r="D816" s="69">
        <f>VLOOKUP(A816,Datos!$A$10:$E$1593,4,FALSE)</f>
        <v>10</v>
      </c>
      <c r="E816" s="70">
        <f>VLOOKUP(A816,Datos!$A$10:$E$1593,5,FALSE)</f>
        <v>2496.73</v>
      </c>
      <c r="F816" s="68">
        <f t="shared" si="130"/>
        <v>2496.73</v>
      </c>
      <c r="G816" s="60"/>
      <c r="H816" s="60"/>
      <c r="I816" s="94">
        <f t="shared" si="131"/>
        <v>0</v>
      </c>
      <c r="J816" s="142"/>
    </row>
    <row r="817" spans="1:10" ht="18" customHeight="1" x14ac:dyDescent="0.3">
      <c r="A817" s="111">
        <v>3597</v>
      </c>
      <c r="B817" s="61" t="s">
        <v>821</v>
      </c>
      <c r="C817" s="62" t="str">
        <f>VLOOKUP(A817,Datos!$A$10:$E$1593,3,FALSE)</f>
        <v xml:space="preserve">MECHA ACERO RAPIDO essamet  5,00mm      </v>
      </c>
      <c r="D817" s="62">
        <f>VLOOKUP(A817,Datos!$A$10:$E$1593,4,FALSE)</f>
        <v>10</v>
      </c>
      <c r="E817" s="63">
        <f>VLOOKUP(A817,Datos!$A$10:$E$1593,5,FALSE)</f>
        <v>2635.59</v>
      </c>
      <c r="F817" s="64">
        <f t="shared" si="130"/>
        <v>2635.59</v>
      </c>
      <c r="G817" s="61"/>
      <c r="H817" s="61"/>
      <c r="I817" s="139">
        <f t="shared" si="131"/>
        <v>0</v>
      </c>
      <c r="J817" s="209"/>
    </row>
    <row r="818" spans="1:10" ht="18" customHeight="1" x14ac:dyDescent="0.3">
      <c r="A818" s="107">
        <v>3598</v>
      </c>
      <c r="B818" s="60" t="s">
        <v>821</v>
      </c>
      <c r="C818" s="69" t="str">
        <f>VLOOKUP(A818,Datos!$A$10:$E$1593,3,FALSE)</f>
        <v xml:space="preserve">MECHA ACERO RAPIDO essamet  5,25mm      </v>
      </c>
      <c r="D818" s="69">
        <f>VLOOKUP(A818,Datos!$A$10:$E$1593,4,FALSE)</f>
        <v>10</v>
      </c>
      <c r="E818" s="70">
        <f>VLOOKUP(A818,Datos!$A$10:$E$1593,5,FALSE)</f>
        <v>2805.75</v>
      </c>
      <c r="F818" s="68">
        <f t="shared" si="130"/>
        <v>2805.75</v>
      </c>
      <c r="G818" s="60"/>
      <c r="H818" s="60"/>
      <c r="I818" s="94">
        <f t="shared" si="131"/>
        <v>0</v>
      </c>
      <c r="J818" s="210"/>
    </row>
    <row r="819" spans="1:10" ht="18" customHeight="1" x14ac:dyDescent="0.3">
      <c r="A819" s="111">
        <v>3599</v>
      </c>
      <c r="B819" s="61" t="s">
        <v>821</v>
      </c>
      <c r="C819" s="62" t="str">
        <f>VLOOKUP(A819,Datos!$A$10:$E$1593,3,FALSE)</f>
        <v xml:space="preserve">MECHA ACERO RAPIDO essamet  5,50mm      </v>
      </c>
      <c r="D819" s="62">
        <f>VLOOKUP(A819,Datos!$A$10:$E$1593,4,FALSE)</f>
        <v>10</v>
      </c>
      <c r="E819" s="63">
        <f>VLOOKUP(A819,Datos!$A$10:$E$1593,5,FALSE)</f>
        <v>3045.35</v>
      </c>
      <c r="F819" s="64">
        <f t="shared" si="130"/>
        <v>3045.35</v>
      </c>
      <c r="G819" s="61"/>
      <c r="H819" s="61"/>
      <c r="I819" s="139">
        <f t="shared" si="131"/>
        <v>0</v>
      </c>
      <c r="J819" s="210"/>
    </row>
    <row r="820" spans="1:10" ht="18" customHeight="1" x14ac:dyDescent="0.3">
      <c r="A820" s="107">
        <v>3600</v>
      </c>
      <c r="B820" s="60" t="s">
        <v>821</v>
      </c>
      <c r="C820" s="69" t="str">
        <f>VLOOKUP(A820,Datos!$A$10:$E$1593,3,FALSE)</f>
        <v xml:space="preserve">MECHA ACERO RAPIDO essamet  5,75mm      </v>
      </c>
      <c r="D820" s="69">
        <f>VLOOKUP(A820,Datos!$A$10:$E$1593,4,FALSE)</f>
        <v>10</v>
      </c>
      <c r="E820" s="70">
        <f>VLOOKUP(A820,Datos!$A$10:$E$1593,5,FALSE)</f>
        <v>3146.09</v>
      </c>
      <c r="F820" s="68">
        <f t="shared" si="130"/>
        <v>3146.09</v>
      </c>
      <c r="G820" s="60"/>
      <c r="H820" s="60"/>
      <c r="I820" s="94">
        <f t="shared" si="131"/>
        <v>0</v>
      </c>
      <c r="J820" s="210"/>
    </row>
    <row r="821" spans="1:10" ht="18" customHeight="1" x14ac:dyDescent="0.3">
      <c r="A821" s="111">
        <v>3601</v>
      </c>
      <c r="B821" s="61" t="s">
        <v>821</v>
      </c>
      <c r="C821" s="62" t="str">
        <f>VLOOKUP(A821,Datos!$A$10:$E$1593,3,FALSE)</f>
        <v xml:space="preserve">MECHA ACERO RAPIDO essamet  6,00mm      </v>
      </c>
      <c r="D821" s="62">
        <f>VLOOKUP(A821,Datos!$A$10:$E$1593,4,FALSE)</f>
        <v>10</v>
      </c>
      <c r="E821" s="63">
        <f>VLOOKUP(A821,Datos!$A$10:$E$1593,5,FALSE)</f>
        <v>3223.69</v>
      </c>
      <c r="F821" s="64">
        <f t="shared" si="130"/>
        <v>3223.69</v>
      </c>
      <c r="G821" s="61"/>
      <c r="H821" s="61"/>
      <c r="I821" s="139">
        <f t="shared" si="131"/>
        <v>0</v>
      </c>
      <c r="J821" s="210"/>
    </row>
    <row r="822" spans="1:10" ht="18" customHeight="1" x14ac:dyDescent="0.3">
      <c r="A822" s="107">
        <v>3602</v>
      </c>
      <c r="B822" s="60" t="s">
        <v>821</v>
      </c>
      <c r="C822" s="69" t="str">
        <f>VLOOKUP(A822,Datos!$A$10:$E$1593,3,FALSE)</f>
        <v xml:space="preserve">MECHA ACERO RAPIDO essamet  6,25mm      </v>
      </c>
      <c r="D822" s="69">
        <f>VLOOKUP(A822,Datos!$A$10:$E$1593,4,FALSE)</f>
        <v>10</v>
      </c>
      <c r="E822" s="70">
        <f>VLOOKUP(A822,Datos!$A$10:$E$1593,5,FALSE)</f>
        <v>3642.99</v>
      </c>
      <c r="F822" s="68">
        <f t="shared" si="130"/>
        <v>3642.99</v>
      </c>
      <c r="G822" s="60"/>
      <c r="H822" s="60"/>
      <c r="I822" s="94">
        <f t="shared" si="131"/>
        <v>0</v>
      </c>
      <c r="J822" s="210"/>
    </row>
    <row r="823" spans="1:10" ht="18" customHeight="1" x14ac:dyDescent="0.3">
      <c r="A823" s="111">
        <v>3603</v>
      </c>
      <c r="B823" s="61" t="s">
        <v>821</v>
      </c>
      <c r="C823" s="62" t="str">
        <f>VLOOKUP(A823,Datos!$A$10:$E$1593,3,FALSE)</f>
        <v xml:space="preserve">MECHA ACERO RAPIDO essamet  6,50mm      </v>
      </c>
      <c r="D823" s="62">
        <f>VLOOKUP(A823,Datos!$A$10:$E$1593,4,FALSE)</f>
        <v>10</v>
      </c>
      <c r="E823" s="63">
        <f>VLOOKUP(A823,Datos!$A$10:$E$1593,5,FALSE)</f>
        <v>3754.63</v>
      </c>
      <c r="F823" s="64">
        <f t="shared" si="130"/>
        <v>3754.63</v>
      </c>
      <c r="G823" s="61"/>
      <c r="H823" s="61"/>
      <c r="I823" s="139">
        <f t="shared" si="131"/>
        <v>0</v>
      </c>
      <c r="J823" s="210"/>
    </row>
    <row r="824" spans="1:10" ht="18" customHeight="1" x14ac:dyDescent="0.3">
      <c r="A824" s="107">
        <v>3604</v>
      </c>
      <c r="B824" s="60" t="s">
        <v>821</v>
      </c>
      <c r="C824" s="69" t="str">
        <f>VLOOKUP(A824,Datos!$A$10:$E$1593,3,FALSE)</f>
        <v xml:space="preserve">MECHA ACERO RAPIDO essamet  6,75mm      </v>
      </c>
      <c r="D824" s="69">
        <f>VLOOKUP(A824,Datos!$A$10:$E$1593,4,FALSE)</f>
        <v>10</v>
      </c>
      <c r="E824" s="70">
        <f>VLOOKUP(A824,Datos!$A$10:$E$1593,5,FALSE)</f>
        <v>4337.29</v>
      </c>
      <c r="F824" s="68">
        <f t="shared" si="130"/>
        <v>4337.29</v>
      </c>
      <c r="G824" s="60"/>
      <c r="H824" s="60"/>
      <c r="I824" s="94">
        <f t="shared" si="131"/>
        <v>0</v>
      </c>
      <c r="J824" s="210"/>
    </row>
    <row r="825" spans="1:10" ht="18" customHeight="1" x14ac:dyDescent="0.3">
      <c r="A825" s="111">
        <v>3605</v>
      </c>
      <c r="B825" s="61" t="s">
        <v>821</v>
      </c>
      <c r="C825" s="62" t="str">
        <f>VLOOKUP(A825,Datos!$A$10:$E$1593,3,FALSE)</f>
        <v xml:space="preserve">MECHA ACERO RAPIDO essamet  7,00mm      </v>
      </c>
      <c r="D825" s="62">
        <f>VLOOKUP(A825,Datos!$A$10:$E$1593,4,FALSE)</f>
        <v>10</v>
      </c>
      <c r="E825" s="63">
        <f>VLOOKUP(A825,Datos!$A$10:$E$1593,5,FALSE)</f>
        <v>4552.3900000000003</v>
      </c>
      <c r="F825" s="64">
        <f t="shared" si="130"/>
        <v>4552.3900000000003</v>
      </c>
      <c r="G825" s="61"/>
      <c r="H825" s="61"/>
      <c r="I825" s="139">
        <f t="shared" si="131"/>
        <v>0</v>
      </c>
      <c r="J825" s="210"/>
    </row>
    <row r="826" spans="1:10" ht="18" customHeight="1" x14ac:dyDescent="0.3">
      <c r="A826" s="107">
        <v>3606</v>
      </c>
      <c r="B826" s="60" t="s">
        <v>821</v>
      </c>
      <c r="C826" s="69" t="str">
        <f>VLOOKUP(A826,Datos!$A$10:$E$1593,3,FALSE)</f>
        <v xml:space="preserve">MECHA ACERO RAPIDO essamet  7,25mm      </v>
      </c>
      <c r="D826" s="69">
        <f>VLOOKUP(A826,Datos!$A$10:$E$1593,4,FALSE)</f>
        <v>10</v>
      </c>
      <c r="E826" s="70">
        <f>VLOOKUP(A826,Datos!$A$10:$E$1593,5,FALSE)</f>
        <v>4798.78</v>
      </c>
      <c r="F826" s="68">
        <f t="shared" si="130"/>
        <v>4798.78</v>
      </c>
      <c r="G826" s="60"/>
      <c r="H826" s="60"/>
      <c r="I826" s="94">
        <f t="shared" si="131"/>
        <v>0</v>
      </c>
      <c r="J826" s="210"/>
    </row>
    <row r="827" spans="1:10" ht="18" customHeight="1" x14ac:dyDescent="0.3">
      <c r="A827" s="111">
        <v>3607</v>
      </c>
      <c r="B827" s="61" t="s">
        <v>821</v>
      </c>
      <c r="C827" s="62" t="str">
        <f>VLOOKUP(A827,Datos!$A$10:$E$1593,3,FALSE)</f>
        <v xml:space="preserve">MECHA ACERO RAPIDO essamet  7,50mm      </v>
      </c>
      <c r="D827" s="62">
        <f>VLOOKUP(A827,Datos!$A$10:$E$1593,4,FALSE)</f>
        <v>10</v>
      </c>
      <c r="E827" s="63">
        <f>VLOOKUP(A827,Datos!$A$10:$E$1593,5,FALSE)</f>
        <v>5015.24</v>
      </c>
      <c r="F827" s="64">
        <f t="shared" si="130"/>
        <v>5015.24</v>
      </c>
      <c r="G827" s="61"/>
      <c r="H827" s="61"/>
      <c r="I827" s="139">
        <f t="shared" si="131"/>
        <v>0</v>
      </c>
      <c r="J827" s="210"/>
    </row>
    <row r="828" spans="1:10" ht="18" customHeight="1" x14ac:dyDescent="0.3">
      <c r="A828" s="107">
        <v>3608</v>
      </c>
      <c r="B828" s="60" t="s">
        <v>821</v>
      </c>
      <c r="C828" s="69" t="str">
        <f>VLOOKUP(A828,Datos!$A$10:$E$1593,3,FALSE)</f>
        <v xml:space="preserve">MECHA ACERO RAPIDO essamet  7,75mm      </v>
      </c>
      <c r="D828" s="69">
        <f>VLOOKUP(A828,Datos!$A$10:$E$1593,4,FALSE)</f>
        <v>10</v>
      </c>
      <c r="E828" s="70">
        <f>VLOOKUP(A828,Datos!$A$10:$E$1593,5,FALSE)</f>
        <v>5562.51</v>
      </c>
      <c r="F828" s="68">
        <f t="shared" si="130"/>
        <v>5562.51</v>
      </c>
      <c r="G828" s="60"/>
      <c r="H828" s="60"/>
      <c r="I828" s="94">
        <f t="shared" si="131"/>
        <v>0</v>
      </c>
      <c r="J828" s="210"/>
    </row>
    <row r="829" spans="1:10" ht="18" customHeight="1" x14ac:dyDescent="0.3">
      <c r="A829" s="111">
        <v>3609</v>
      </c>
      <c r="B829" s="61" t="s">
        <v>821</v>
      </c>
      <c r="C829" s="62" t="str">
        <f>VLOOKUP(A829,Datos!$A$10:$E$1593,3,FALSE)</f>
        <v xml:space="preserve">MECHA ACERO RAPIDO essamet  8,00mm      </v>
      </c>
      <c r="D829" s="62">
        <f>VLOOKUP(A829,Datos!$A$10:$E$1593,4,FALSE)</f>
        <v>10</v>
      </c>
      <c r="E829" s="63">
        <f>VLOOKUP(A829,Datos!$A$10:$E$1593,5,FALSE)</f>
        <v>5923.27</v>
      </c>
      <c r="F829" s="64">
        <f t="shared" si="130"/>
        <v>5923.27</v>
      </c>
      <c r="G829" s="61"/>
      <c r="H829" s="61"/>
      <c r="I829" s="139">
        <f t="shared" si="131"/>
        <v>0</v>
      </c>
      <c r="J829" s="210"/>
    </row>
    <row r="830" spans="1:10" ht="18" customHeight="1" x14ac:dyDescent="0.3">
      <c r="A830" s="107">
        <v>3610</v>
      </c>
      <c r="B830" s="60" t="s">
        <v>821</v>
      </c>
      <c r="C830" s="69" t="str">
        <f>VLOOKUP(A830,Datos!$A$10:$E$1593,3,FALSE)</f>
        <v xml:space="preserve">MECHA ACERO RAPIDO essamet  8,25mm      </v>
      </c>
      <c r="D830" s="69">
        <f>VLOOKUP(A830,Datos!$A$10:$E$1593,4,FALSE)</f>
        <v>10</v>
      </c>
      <c r="E830" s="70">
        <f>VLOOKUP(A830,Datos!$A$10:$E$1593,5,FALSE)</f>
        <v>6379.32</v>
      </c>
      <c r="F830" s="68">
        <f t="shared" si="130"/>
        <v>6379.32</v>
      </c>
      <c r="G830" s="60"/>
      <c r="H830" s="60"/>
      <c r="I830" s="94">
        <f t="shared" si="131"/>
        <v>0</v>
      </c>
      <c r="J830" s="210"/>
    </row>
    <row r="831" spans="1:10" ht="18" customHeight="1" x14ac:dyDescent="0.3">
      <c r="A831" s="111">
        <v>3611</v>
      </c>
      <c r="B831" s="61" t="s">
        <v>821</v>
      </c>
      <c r="C831" s="62" t="str">
        <f>VLOOKUP(A831,Datos!$A$10:$E$1593,3,FALSE)</f>
        <v xml:space="preserve">MECHA ACERO RAPIDO essamet  8,50mm      </v>
      </c>
      <c r="D831" s="62">
        <f>VLOOKUP(A831,Datos!$A$10:$E$1593,4,FALSE)</f>
        <v>10</v>
      </c>
      <c r="E831" s="63">
        <f>VLOOKUP(A831,Datos!$A$10:$E$1593,5,FALSE)</f>
        <v>6409.28</v>
      </c>
      <c r="F831" s="64">
        <f t="shared" si="130"/>
        <v>6409.28</v>
      </c>
      <c r="G831" s="61"/>
      <c r="H831" s="61"/>
      <c r="I831" s="139">
        <f t="shared" si="131"/>
        <v>0</v>
      </c>
      <c r="J831" s="210"/>
    </row>
    <row r="832" spans="1:10" ht="18" customHeight="1" x14ac:dyDescent="0.3">
      <c r="A832" s="107">
        <v>3612</v>
      </c>
      <c r="B832" s="60" t="s">
        <v>821</v>
      </c>
      <c r="C832" s="69" t="str">
        <f>VLOOKUP(A832,Datos!$A$10:$E$1593,3,FALSE)</f>
        <v xml:space="preserve">MECHA ACERO RAPIDO essamet  8,75mm      </v>
      </c>
      <c r="D832" s="69">
        <f>VLOOKUP(A832,Datos!$A$10:$E$1593,4,FALSE)</f>
        <v>5</v>
      </c>
      <c r="E832" s="70">
        <f>VLOOKUP(A832,Datos!$A$10:$E$1593,5,FALSE)</f>
        <v>6971.51</v>
      </c>
      <c r="F832" s="68">
        <f t="shared" si="130"/>
        <v>6971.51</v>
      </c>
      <c r="G832" s="60"/>
      <c r="H832" s="60"/>
      <c r="I832" s="94">
        <f t="shared" si="131"/>
        <v>0</v>
      </c>
      <c r="J832" s="210"/>
    </row>
    <row r="833" spans="1:10" ht="18" customHeight="1" x14ac:dyDescent="0.3">
      <c r="A833" s="111">
        <v>3613</v>
      </c>
      <c r="B833" s="61" t="s">
        <v>821</v>
      </c>
      <c r="C833" s="62" t="str">
        <f>VLOOKUP(A833,Datos!$A$10:$E$1593,3,FALSE)</f>
        <v xml:space="preserve">MECHA ACERO RAPIDO essamet  9,00mm      </v>
      </c>
      <c r="D833" s="62">
        <f>VLOOKUP(A833,Datos!$A$10:$E$1593,4,FALSE)</f>
        <v>5</v>
      </c>
      <c r="E833" s="63">
        <f>VLOOKUP(A833,Datos!$A$10:$E$1593,5,FALSE)</f>
        <v>7326.83</v>
      </c>
      <c r="F833" s="64">
        <f t="shared" ref="F833:F849" si="132">E833-(E833*DESC)</f>
        <v>7326.83</v>
      </c>
      <c r="G833" s="61"/>
      <c r="H833" s="61"/>
      <c r="I833" s="139">
        <f t="shared" si="131"/>
        <v>0</v>
      </c>
      <c r="J833" s="210"/>
    </row>
    <row r="834" spans="1:10" ht="18" customHeight="1" x14ac:dyDescent="0.3">
      <c r="A834" s="107">
        <v>3614</v>
      </c>
      <c r="B834" s="60" t="s">
        <v>821</v>
      </c>
      <c r="C834" s="69" t="str">
        <f>VLOOKUP(A834,Datos!$A$10:$E$1593,3,FALSE)</f>
        <v xml:space="preserve">MECHA ACERO RAPIDO essamet  9,25mm      </v>
      </c>
      <c r="D834" s="69">
        <f>VLOOKUP(A834,Datos!$A$10:$E$1593,4,FALSE)</f>
        <v>5</v>
      </c>
      <c r="E834" s="70">
        <f>VLOOKUP(A834,Datos!$A$10:$E$1593,5,FALSE)</f>
        <v>7801.94</v>
      </c>
      <c r="F834" s="68">
        <f t="shared" si="132"/>
        <v>7801.94</v>
      </c>
      <c r="G834" s="60"/>
      <c r="H834" s="60"/>
      <c r="I834" s="94">
        <f t="shared" si="131"/>
        <v>0</v>
      </c>
      <c r="J834" s="210"/>
    </row>
    <row r="835" spans="1:10" ht="18" customHeight="1" x14ac:dyDescent="0.3">
      <c r="A835" s="111">
        <v>3615</v>
      </c>
      <c r="B835" s="61" t="s">
        <v>821</v>
      </c>
      <c r="C835" s="62" t="str">
        <f>VLOOKUP(A835,Datos!$A$10:$E$1593,3,FALSE)</f>
        <v xml:space="preserve">MECHA ACERO RAPIDO essamet  9,50mm      </v>
      </c>
      <c r="D835" s="62">
        <f>VLOOKUP(A835,Datos!$A$10:$E$1593,4,FALSE)</f>
        <v>5</v>
      </c>
      <c r="E835" s="63">
        <f>VLOOKUP(A835,Datos!$A$10:$E$1593,5,FALSE)</f>
        <v>8127.32</v>
      </c>
      <c r="F835" s="64">
        <f t="shared" si="132"/>
        <v>8127.32</v>
      </c>
      <c r="G835" s="61"/>
      <c r="H835" s="61"/>
      <c r="I835" s="139">
        <f t="shared" si="131"/>
        <v>0</v>
      </c>
      <c r="J835" s="210"/>
    </row>
    <row r="836" spans="1:10" ht="18" customHeight="1" x14ac:dyDescent="0.3">
      <c r="A836" s="107">
        <v>3616</v>
      </c>
      <c r="B836" s="60" t="s">
        <v>821</v>
      </c>
      <c r="C836" s="69" t="str">
        <f>VLOOKUP(A836,Datos!$A$10:$E$1593,3,FALSE)</f>
        <v xml:space="preserve">MECHA ACERO RAPIDO essamet  9,75mm      </v>
      </c>
      <c r="D836" s="69">
        <f>VLOOKUP(A836,Datos!$A$10:$E$1593,4,FALSE)</f>
        <v>5</v>
      </c>
      <c r="E836" s="70">
        <f>VLOOKUP(A836,Datos!$A$10:$E$1593,5,FALSE)</f>
        <v>8814.7999999999993</v>
      </c>
      <c r="F836" s="68">
        <f t="shared" si="132"/>
        <v>8814.7999999999993</v>
      </c>
      <c r="G836" s="60"/>
      <c r="H836" s="60"/>
      <c r="I836" s="94">
        <f t="shared" si="131"/>
        <v>0</v>
      </c>
      <c r="J836" s="210"/>
    </row>
    <row r="837" spans="1:10" ht="18" customHeight="1" x14ac:dyDescent="0.3">
      <c r="A837" s="111">
        <v>3617</v>
      </c>
      <c r="B837" s="61" t="s">
        <v>821</v>
      </c>
      <c r="C837" s="62" t="str">
        <f>VLOOKUP(A837,Datos!$A$10:$E$1593,3,FALSE)</f>
        <v xml:space="preserve">MECHA ACERO RAPIDO essamet 10,00mm      </v>
      </c>
      <c r="D837" s="62">
        <f>VLOOKUP(A837,Datos!$A$10:$E$1593,4,FALSE)</f>
        <v>5</v>
      </c>
      <c r="E837" s="63">
        <f>VLOOKUP(A837,Datos!$A$10:$E$1593,5,FALSE)</f>
        <v>9295.36</v>
      </c>
      <c r="F837" s="64">
        <f t="shared" si="132"/>
        <v>9295.36</v>
      </c>
      <c r="G837" s="61"/>
      <c r="H837" s="61"/>
      <c r="I837" s="139">
        <f t="shared" si="131"/>
        <v>0</v>
      </c>
      <c r="J837" s="210"/>
    </row>
    <row r="838" spans="1:10" ht="18" customHeight="1" x14ac:dyDescent="0.3">
      <c r="A838" s="107">
        <v>3618</v>
      </c>
      <c r="B838" s="60" t="s">
        <v>821</v>
      </c>
      <c r="C838" s="69" t="str">
        <f>VLOOKUP(A838,Datos!$A$10:$E$1593,3,FALSE)</f>
        <v xml:space="preserve">MECHA ACERO RAPIDO essamet 10,25mm      </v>
      </c>
      <c r="D838" s="69">
        <f>VLOOKUP(A838,Datos!$A$10:$E$1593,4,FALSE)</f>
        <v>5</v>
      </c>
      <c r="E838" s="70">
        <f>VLOOKUP(A838,Datos!$A$10:$E$1593,5,FALSE)</f>
        <v>10997.37</v>
      </c>
      <c r="F838" s="68">
        <f t="shared" si="132"/>
        <v>10997.37</v>
      </c>
      <c r="G838" s="60"/>
      <c r="H838" s="60"/>
      <c r="I838" s="94">
        <f t="shared" si="131"/>
        <v>0</v>
      </c>
      <c r="J838" s="210"/>
    </row>
    <row r="839" spans="1:10" ht="18" customHeight="1" x14ac:dyDescent="0.3">
      <c r="A839" s="111">
        <v>3619</v>
      </c>
      <c r="B839" s="61" t="s">
        <v>821</v>
      </c>
      <c r="C839" s="62" t="str">
        <f>VLOOKUP(A839,Datos!$A$10:$E$1593,3,FALSE)</f>
        <v xml:space="preserve">MECHA ACERO RAPIDO essamet 10,50mm      </v>
      </c>
      <c r="D839" s="62">
        <f>VLOOKUP(A839,Datos!$A$10:$E$1593,4,FALSE)</f>
        <v>5</v>
      </c>
      <c r="E839" s="63">
        <f>VLOOKUP(A839,Datos!$A$10:$E$1593,5,FALSE)</f>
        <v>11389.51</v>
      </c>
      <c r="F839" s="64">
        <f t="shared" si="132"/>
        <v>11389.51</v>
      </c>
      <c r="G839" s="61"/>
      <c r="H839" s="61"/>
      <c r="I839" s="139">
        <f t="shared" si="131"/>
        <v>0</v>
      </c>
      <c r="J839" s="210"/>
    </row>
    <row r="840" spans="1:10" ht="18" customHeight="1" x14ac:dyDescent="0.3">
      <c r="A840" s="107">
        <v>3620</v>
      </c>
      <c r="B840" s="60" t="s">
        <v>821</v>
      </c>
      <c r="C840" s="69" t="str">
        <f>VLOOKUP(A840,Datos!$A$10:$E$1593,3,FALSE)</f>
        <v xml:space="preserve">MECHA ACERO RAPIDO essamet 10,75mm      </v>
      </c>
      <c r="D840" s="69">
        <f>VLOOKUP(A840,Datos!$A$10:$E$1593,4,FALSE)</f>
        <v>5</v>
      </c>
      <c r="E840" s="70">
        <f>VLOOKUP(A840,Datos!$A$10:$E$1593,5,FALSE)</f>
        <v>12412.52</v>
      </c>
      <c r="F840" s="68">
        <f t="shared" si="132"/>
        <v>12412.52</v>
      </c>
      <c r="G840" s="60"/>
      <c r="H840" s="60"/>
      <c r="I840" s="94">
        <f t="shared" si="131"/>
        <v>0</v>
      </c>
      <c r="J840" s="210"/>
    </row>
    <row r="841" spans="1:10" ht="18" customHeight="1" x14ac:dyDescent="0.3">
      <c r="A841" s="111">
        <v>3621</v>
      </c>
      <c r="B841" s="61" t="s">
        <v>821</v>
      </c>
      <c r="C841" s="62" t="str">
        <f>VLOOKUP(A841,Datos!$A$10:$E$1593,3,FALSE)</f>
        <v xml:space="preserve">MECHA ACERO RAPIDO essamet 11,00mm      </v>
      </c>
      <c r="D841" s="62">
        <f>VLOOKUP(A841,Datos!$A$10:$E$1593,4,FALSE)</f>
        <v>5</v>
      </c>
      <c r="E841" s="63">
        <f>VLOOKUP(A841,Datos!$A$10:$E$1593,5,FALSE)</f>
        <v>12787.64</v>
      </c>
      <c r="F841" s="64">
        <f t="shared" si="132"/>
        <v>12787.64</v>
      </c>
      <c r="G841" s="61"/>
      <c r="H841" s="61"/>
      <c r="I841" s="139">
        <f t="shared" si="131"/>
        <v>0</v>
      </c>
      <c r="J841" s="210"/>
    </row>
    <row r="842" spans="1:10" ht="18" customHeight="1" x14ac:dyDescent="0.3">
      <c r="A842" s="107">
        <v>3622</v>
      </c>
      <c r="B842" s="60" t="s">
        <v>821</v>
      </c>
      <c r="C842" s="69" t="str">
        <f>VLOOKUP(A842,Datos!$A$10:$E$1593,3,FALSE)</f>
        <v xml:space="preserve">MECHA ACERO RAPIDO essamet 11,25mm      </v>
      </c>
      <c r="D842" s="69">
        <f>VLOOKUP(A842,Datos!$A$10:$E$1593,4,FALSE)</f>
        <v>5</v>
      </c>
      <c r="E842" s="70">
        <f>VLOOKUP(A842,Datos!$A$10:$E$1593,5,FALSE)</f>
        <v>13742.44</v>
      </c>
      <c r="F842" s="68">
        <f t="shared" si="132"/>
        <v>13742.44</v>
      </c>
      <c r="G842" s="60"/>
      <c r="H842" s="60"/>
      <c r="I842" s="94">
        <f t="shared" si="131"/>
        <v>0</v>
      </c>
      <c r="J842" s="210"/>
    </row>
    <row r="843" spans="1:10" ht="18" customHeight="1" x14ac:dyDescent="0.3">
      <c r="A843" s="111">
        <v>3623</v>
      </c>
      <c r="B843" s="61" t="s">
        <v>821</v>
      </c>
      <c r="C843" s="62" t="str">
        <f>VLOOKUP(A843,Datos!$A$10:$E$1593,3,FALSE)</f>
        <v xml:space="preserve">MECHA ACERO RAPIDO essamet 11,50mm      </v>
      </c>
      <c r="D843" s="62">
        <f>VLOOKUP(A843,Datos!$A$10:$E$1593,4,FALSE)</f>
        <v>5</v>
      </c>
      <c r="E843" s="63">
        <f>VLOOKUP(A843,Datos!$A$10:$E$1593,5,FALSE)</f>
        <v>14032.29</v>
      </c>
      <c r="F843" s="64">
        <f t="shared" si="132"/>
        <v>14032.29</v>
      </c>
      <c r="G843" s="61"/>
      <c r="H843" s="61"/>
      <c r="I843" s="139">
        <f t="shared" si="131"/>
        <v>0</v>
      </c>
      <c r="J843" s="210"/>
    </row>
    <row r="844" spans="1:10" ht="18" customHeight="1" x14ac:dyDescent="0.3">
      <c r="A844" s="107">
        <v>3624</v>
      </c>
      <c r="B844" s="60" t="s">
        <v>821</v>
      </c>
      <c r="C844" s="69" t="str">
        <f>VLOOKUP(A844,Datos!$A$10:$E$1593,3,FALSE)</f>
        <v xml:space="preserve">MECHA ACERO RAPIDO essamet 11,75mm      </v>
      </c>
      <c r="D844" s="69">
        <f>VLOOKUP(A844,Datos!$A$10:$E$1593,4,FALSE)</f>
        <v>5</v>
      </c>
      <c r="E844" s="70">
        <f>VLOOKUP(A844,Datos!$A$10:$E$1593,5,FALSE)</f>
        <v>14970.05</v>
      </c>
      <c r="F844" s="68">
        <f t="shared" si="132"/>
        <v>14970.05</v>
      </c>
      <c r="G844" s="60"/>
      <c r="H844" s="60"/>
      <c r="I844" s="94">
        <f t="shared" si="131"/>
        <v>0</v>
      </c>
      <c r="J844" s="210"/>
    </row>
    <row r="845" spans="1:10" ht="18" customHeight="1" x14ac:dyDescent="0.3">
      <c r="A845" s="111">
        <v>3625</v>
      </c>
      <c r="B845" s="61" t="s">
        <v>821</v>
      </c>
      <c r="C845" s="62" t="str">
        <f>VLOOKUP(A845,Datos!$A$10:$E$1593,3,FALSE)</f>
        <v xml:space="preserve">MECHA ACERO RAPIDO essamet 12,00mm      </v>
      </c>
      <c r="D845" s="62">
        <f>VLOOKUP(A845,Datos!$A$10:$E$1593,4,FALSE)</f>
        <v>5</v>
      </c>
      <c r="E845" s="63">
        <f>VLOOKUP(A845,Datos!$A$10:$E$1593,5,FALSE)</f>
        <v>15882.24</v>
      </c>
      <c r="F845" s="64">
        <f t="shared" si="132"/>
        <v>15882.24</v>
      </c>
      <c r="G845" s="61"/>
      <c r="H845" s="61"/>
      <c r="I845" s="139">
        <f t="shared" si="131"/>
        <v>0</v>
      </c>
      <c r="J845" s="210"/>
    </row>
    <row r="846" spans="1:10" ht="18" customHeight="1" x14ac:dyDescent="0.3">
      <c r="A846" s="107">
        <v>3626</v>
      </c>
      <c r="B846" s="60" t="s">
        <v>821</v>
      </c>
      <c r="C846" s="69" t="str">
        <f>VLOOKUP(A846,Datos!$A$10:$E$1593,3,FALSE)</f>
        <v xml:space="preserve">MECHA ACERO RAPIDO essamet 12,25mm      </v>
      </c>
      <c r="D846" s="69">
        <f>VLOOKUP(A846,Datos!$A$10:$E$1593,4,FALSE)</f>
        <v>5</v>
      </c>
      <c r="E846" s="70">
        <f>VLOOKUP(A846,Datos!$A$10:$E$1593,5,FALSE)</f>
        <v>17203.63</v>
      </c>
      <c r="F846" s="68">
        <f t="shared" si="132"/>
        <v>17203.63</v>
      </c>
      <c r="G846" s="60"/>
      <c r="H846" s="60"/>
      <c r="I846" s="94">
        <f t="shared" si="131"/>
        <v>0</v>
      </c>
      <c r="J846" s="210"/>
    </row>
    <row r="847" spans="1:10" ht="18" customHeight="1" x14ac:dyDescent="0.3">
      <c r="A847" s="111">
        <v>3627</v>
      </c>
      <c r="B847" s="61" t="s">
        <v>821</v>
      </c>
      <c r="C847" s="62" t="str">
        <f>VLOOKUP(A847,Datos!$A$10:$E$1593,3,FALSE)</f>
        <v xml:space="preserve">MECHA ACERO RAPIDO essamet 12,50mm      </v>
      </c>
      <c r="D847" s="62">
        <f>VLOOKUP(A847,Datos!$A$10:$E$1593,4,FALSE)</f>
        <v>5</v>
      </c>
      <c r="E847" s="63">
        <f>VLOOKUP(A847,Datos!$A$10:$E$1593,5,FALSE)</f>
        <v>17834.48</v>
      </c>
      <c r="F847" s="64">
        <f t="shared" si="132"/>
        <v>17834.48</v>
      </c>
      <c r="G847" s="61"/>
      <c r="H847" s="61"/>
      <c r="I847" s="139">
        <f t="shared" si="131"/>
        <v>0</v>
      </c>
      <c r="J847" s="210"/>
    </row>
    <row r="848" spans="1:10" ht="18" customHeight="1" x14ac:dyDescent="0.3">
      <c r="A848" s="107">
        <v>3628</v>
      </c>
      <c r="B848" s="60" t="s">
        <v>821</v>
      </c>
      <c r="C848" s="69" t="str">
        <f>VLOOKUP(A848,Datos!$A$10:$E$1593,3,FALSE)</f>
        <v xml:space="preserve">MECHA ACERO RAPIDO essamet 12,75mm      </v>
      </c>
      <c r="D848" s="69">
        <f>VLOOKUP(A848,Datos!$A$10:$E$1593,4,FALSE)</f>
        <v>5</v>
      </c>
      <c r="E848" s="70">
        <f>VLOOKUP(A848,Datos!$A$10:$E$1593,5,FALSE)</f>
        <v>19565.07</v>
      </c>
      <c r="F848" s="68">
        <f t="shared" si="132"/>
        <v>19565.07</v>
      </c>
      <c r="G848" s="60"/>
      <c r="H848" s="60"/>
      <c r="I848" s="94">
        <f t="shared" si="131"/>
        <v>0</v>
      </c>
      <c r="J848" s="210"/>
    </row>
    <row r="849" spans="1:10" ht="18" customHeight="1" thickBot="1" x14ac:dyDescent="0.35">
      <c r="A849" s="112">
        <v>3629</v>
      </c>
      <c r="B849" s="88" t="s">
        <v>821</v>
      </c>
      <c r="C849" s="89" t="str">
        <f>VLOOKUP(A849,Datos!$A$10:$E$1593,3,FALSE)</f>
        <v xml:space="preserve">MECHA ACERO RAPIDO essamet 13,00mm      </v>
      </c>
      <c r="D849" s="89">
        <f>VLOOKUP(A849,Datos!$A$10:$E$1593,4,FALSE)</f>
        <v>5</v>
      </c>
      <c r="E849" s="90">
        <f>VLOOKUP(A849,Datos!$A$10:$E$1593,5,FALSE)</f>
        <v>20127.73</v>
      </c>
      <c r="F849" s="91">
        <f t="shared" si="132"/>
        <v>20127.73</v>
      </c>
      <c r="G849" s="88"/>
      <c r="H849" s="88"/>
      <c r="I849" s="149">
        <f t="shared" si="131"/>
        <v>0</v>
      </c>
      <c r="J849" s="210"/>
    </row>
    <row r="850" spans="1:10" ht="19.95" customHeight="1" thickBot="1" x14ac:dyDescent="0.35">
      <c r="A850" s="200" t="s">
        <v>871</v>
      </c>
      <c r="B850" s="201"/>
      <c r="C850" s="201"/>
      <c r="D850" s="201"/>
      <c r="E850" s="201"/>
      <c r="F850" s="201"/>
      <c r="G850" s="201"/>
      <c r="H850" s="201"/>
      <c r="I850" s="201"/>
      <c r="J850" s="144"/>
    </row>
    <row r="851" spans="1:10" ht="18" customHeight="1" x14ac:dyDescent="0.3">
      <c r="A851" s="110">
        <v>14146</v>
      </c>
      <c r="B851" s="76">
        <v>12578</v>
      </c>
      <c r="C851" s="85" t="str">
        <f>VLOOKUP(A851,Datos!$A$10:$E$1593,3,FALSE)</f>
        <v xml:space="preserve">MECHA ESCALONADA P/METAL 4 a 20 mm      </v>
      </c>
      <c r="D851" s="85">
        <f>VLOOKUP(A851,Datos!$A$10:$E$1593,4,FALSE)</f>
        <v>0</v>
      </c>
      <c r="E851" s="86">
        <f>VLOOKUP(A851,Datos!$A$10:$E$1593,5,FALSE)</f>
        <v>10730.06</v>
      </c>
      <c r="F851" s="87">
        <f>E851-(E851*DESC)</f>
        <v>10730.06</v>
      </c>
      <c r="G851" s="76"/>
      <c r="H851" s="76"/>
      <c r="I851" s="101">
        <f t="shared" ref="I851:I852" si="133">(F851-F851*H851/100)*G851</f>
        <v>0</v>
      </c>
      <c r="J851" s="143"/>
    </row>
    <row r="852" spans="1:10" ht="18" customHeight="1" thickBot="1" x14ac:dyDescent="0.35">
      <c r="A852" s="113">
        <v>14149</v>
      </c>
      <c r="B852" s="103">
        <v>12579</v>
      </c>
      <c r="C852" s="89" t="str">
        <f>VLOOKUP(A852,Datos!$A$10:$E$1593,3,FALSE)</f>
        <v xml:space="preserve">MECHA ESCALONADA P/METAL 4 a 12 mm      </v>
      </c>
      <c r="D852" s="104">
        <f>VLOOKUP(A852,Datos!$A$10:$E$1593,4,FALSE)</f>
        <v>0</v>
      </c>
      <c r="E852" s="105">
        <f>VLOOKUP(A852,Datos!$A$10:$E$1593,5,FALSE)</f>
        <v>7244.57</v>
      </c>
      <c r="F852" s="121">
        <f>E852-(E852*DESC)</f>
        <v>7244.57</v>
      </c>
      <c r="G852" s="103"/>
      <c r="H852" s="103"/>
      <c r="I852" s="154">
        <f t="shared" si="133"/>
        <v>0</v>
      </c>
      <c r="J852" s="142"/>
    </row>
    <row r="853" spans="1:10" ht="19.95" customHeight="1" thickBot="1" x14ac:dyDescent="0.35">
      <c r="A853" s="200" t="s">
        <v>874</v>
      </c>
      <c r="B853" s="201"/>
      <c r="C853" s="201"/>
      <c r="D853" s="201"/>
      <c r="E853" s="201"/>
      <c r="F853" s="201"/>
      <c r="G853" s="201"/>
      <c r="H853" s="201"/>
      <c r="I853" s="201"/>
      <c r="J853" s="143"/>
    </row>
    <row r="854" spans="1:10" ht="18" customHeight="1" x14ac:dyDescent="0.3">
      <c r="A854" s="110">
        <v>3641</v>
      </c>
      <c r="B854" s="76" t="s">
        <v>821</v>
      </c>
      <c r="C854" s="85" t="str">
        <f>VLOOKUP(A854,Datos!$A$10:$E$1593,3,FALSE)</f>
        <v xml:space="preserve">MECHA WIDIA essamet   6x400mm           </v>
      </c>
      <c r="D854" s="85">
        <f>VLOOKUP(A854,Datos!$A$10:$E$1593,4,FALSE)</f>
        <v>0</v>
      </c>
      <c r="E854" s="86">
        <f>VLOOKUP(A854,Datos!$A$10:$E$1593,5,FALSE)</f>
        <v>6563.93</v>
      </c>
      <c r="F854" s="87">
        <f t="shared" ref="F854:F884" si="134">E854-(E854*DESC)</f>
        <v>6563.93</v>
      </c>
      <c r="G854" s="76"/>
      <c r="H854" s="76"/>
      <c r="I854" s="101">
        <f t="shared" ref="I854:I884" si="135">(F854-F854*H854/100)*G854</f>
        <v>0</v>
      </c>
      <c r="J854" s="143"/>
    </row>
    <row r="855" spans="1:10" ht="18" customHeight="1" x14ac:dyDescent="0.3">
      <c r="A855" s="111">
        <v>3642</v>
      </c>
      <c r="B855" s="61" t="s">
        <v>821</v>
      </c>
      <c r="C855" s="62" t="str">
        <f>VLOOKUP(A855,Datos!$A$10:$E$1593,3,FALSE)</f>
        <v xml:space="preserve">MECHA WIDIA essamet   8x400mm           </v>
      </c>
      <c r="D855" s="62">
        <f>VLOOKUP(A855,Datos!$A$10:$E$1593,4,FALSE)</f>
        <v>0</v>
      </c>
      <c r="E855" s="63">
        <f>VLOOKUP(A855,Datos!$A$10:$E$1593,5,FALSE)</f>
        <v>8577.94</v>
      </c>
      <c r="F855" s="64">
        <f t="shared" si="134"/>
        <v>8577.94</v>
      </c>
      <c r="G855" s="61"/>
      <c r="H855" s="61"/>
      <c r="I855" s="139">
        <f t="shared" si="135"/>
        <v>0</v>
      </c>
      <c r="J855" s="143"/>
    </row>
    <row r="856" spans="1:10" ht="18" customHeight="1" thickBot="1" x14ac:dyDescent="0.35">
      <c r="A856" s="107">
        <v>3643</v>
      </c>
      <c r="B856" s="60" t="s">
        <v>821</v>
      </c>
      <c r="C856" s="69" t="str">
        <f>VLOOKUP(A856,Datos!$A$10:$E$1593,3,FALSE)</f>
        <v xml:space="preserve">MECHA WIDIA essamet  10x400mm           </v>
      </c>
      <c r="D856" s="69">
        <f>VLOOKUP(A856,Datos!$A$10:$E$1593,4,FALSE)</f>
        <v>0</v>
      </c>
      <c r="E856" s="70">
        <f>VLOOKUP(A856,Datos!$A$10:$E$1593,5,FALSE)</f>
        <v>9491.56</v>
      </c>
      <c r="F856" s="68">
        <f t="shared" si="134"/>
        <v>9491.56</v>
      </c>
      <c r="G856" s="60"/>
      <c r="H856" s="60"/>
      <c r="I856" s="94">
        <f t="shared" si="135"/>
        <v>0</v>
      </c>
      <c r="J856" s="152"/>
    </row>
    <row r="857" spans="1:10" ht="18" customHeight="1" x14ac:dyDescent="0.3">
      <c r="A857" s="111">
        <v>3644</v>
      </c>
      <c r="B857" s="61" t="s">
        <v>821</v>
      </c>
      <c r="C857" s="62" t="str">
        <f>VLOOKUP(A857,Datos!$A$10:$E$1593,3,FALSE)</f>
        <v xml:space="preserve">MECHA WIDIA essamet  4mm                </v>
      </c>
      <c r="D857" s="62">
        <f>VLOOKUP(A857,Datos!$A$10:$E$1593,4,FALSE)</f>
        <v>25</v>
      </c>
      <c r="E857" s="63">
        <f>VLOOKUP(A857,Datos!$A$10:$E$1593,5,FALSE)</f>
        <v>1529.03</v>
      </c>
      <c r="F857" s="64">
        <f t="shared" si="134"/>
        <v>1529.03</v>
      </c>
      <c r="G857" s="61"/>
      <c r="H857" s="61"/>
      <c r="I857" s="139">
        <f t="shared" si="135"/>
        <v>0</v>
      </c>
      <c r="J857" s="157"/>
    </row>
    <row r="858" spans="1:10" ht="18" customHeight="1" x14ac:dyDescent="0.3">
      <c r="A858" s="107">
        <v>3645</v>
      </c>
      <c r="B858" s="60" t="s">
        <v>821</v>
      </c>
      <c r="C858" s="69" t="str">
        <f>VLOOKUP(A858,Datos!$A$10:$E$1593,3,FALSE)</f>
        <v xml:space="preserve">MECHA WIDIA essamet  5mm                </v>
      </c>
      <c r="D858" s="69">
        <f>VLOOKUP(A858,Datos!$A$10:$E$1593,4,FALSE)</f>
        <v>25</v>
      </c>
      <c r="E858" s="70">
        <f>VLOOKUP(A858,Datos!$A$10:$E$1593,5,FALSE)</f>
        <v>1641.02</v>
      </c>
      <c r="F858" s="68">
        <f t="shared" si="134"/>
        <v>1641.02</v>
      </c>
      <c r="G858" s="60"/>
      <c r="H858" s="60"/>
      <c r="I858" s="94">
        <f t="shared" si="135"/>
        <v>0</v>
      </c>
      <c r="J858" s="143"/>
    </row>
    <row r="859" spans="1:10" ht="18" customHeight="1" x14ac:dyDescent="0.3">
      <c r="A859" s="111">
        <v>3646</v>
      </c>
      <c r="B859" s="61" t="s">
        <v>821</v>
      </c>
      <c r="C859" s="62" t="str">
        <f>VLOOKUP(A859,Datos!$A$10:$E$1593,3,FALSE)</f>
        <v xml:space="preserve">MECHA WIDIA essamet  6mm                </v>
      </c>
      <c r="D859" s="62">
        <f>VLOOKUP(A859,Datos!$A$10:$E$1593,4,FALSE)</f>
        <v>25</v>
      </c>
      <c r="E859" s="63">
        <f>VLOOKUP(A859,Datos!$A$10:$E$1593,5,FALSE)</f>
        <v>2032.61</v>
      </c>
      <c r="F859" s="64">
        <f t="shared" si="134"/>
        <v>2032.61</v>
      </c>
      <c r="G859" s="61"/>
      <c r="H859" s="61"/>
      <c r="I859" s="139">
        <f t="shared" si="135"/>
        <v>0</v>
      </c>
      <c r="J859" s="143"/>
    </row>
    <row r="860" spans="1:10" ht="18" customHeight="1" x14ac:dyDescent="0.3">
      <c r="A860" s="107">
        <v>3647</v>
      </c>
      <c r="B860" s="60" t="s">
        <v>821</v>
      </c>
      <c r="C860" s="69" t="str">
        <f>VLOOKUP(A860,Datos!$A$10:$E$1593,3,FALSE)</f>
        <v xml:space="preserve">MECHA WIDIA essamet  8mm                </v>
      </c>
      <c r="D860" s="69">
        <f>VLOOKUP(A860,Datos!$A$10:$E$1593,4,FALSE)</f>
        <v>25</v>
      </c>
      <c r="E860" s="70">
        <f>VLOOKUP(A860,Datos!$A$10:$E$1593,5,FALSE)</f>
        <v>2778.46</v>
      </c>
      <c r="F860" s="68">
        <f t="shared" si="134"/>
        <v>2778.46</v>
      </c>
      <c r="G860" s="60"/>
      <c r="H860" s="60"/>
      <c r="I860" s="94">
        <f t="shared" si="135"/>
        <v>0</v>
      </c>
      <c r="J860" s="143"/>
    </row>
    <row r="861" spans="1:10" ht="18" customHeight="1" x14ac:dyDescent="0.3">
      <c r="A861" s="111">
        <v>3648</v>
      </c>
      <c r="B861" s="61" t="s">
        <v>821</v>
      </c>
      <c r="C861" s="62" t="str">
        <f>VLOOKUP(A861,Datos!$A$10:$E$1593,3,FALSE)</f>
        <v xml:space="preserve">MECHA WIDIA essamet 10mm                </v>
      </c>
      <c r="D861" s="62">
        <f>VLOOKUP(A861,Datos!$A$10:$E$1593,4,FALSE)</f>
        <v>20</v>
      </c>
      <c r="E861" s="63">
        <f>VLOOKUP(A861,Datos!$A$10:$E$1593,5,FALSE)</f>
        <v>3916.05</v>
      </c>
      <c r="F861" s="64">
        <f t="shared" si="134"/>
        <v>3916.05</v>
      </c>
      <c r="G861" s="61"/>
      <c r="H861" s="61"/>
      <c r="I861" s="139">
        <f t="shared" si="135"/>
        <v>0</v>
      </c>
      <c r="J861" s="143"/>
    </row>
    <row r="862" spans="1:10" ht="18" customHeight="1" x14ac:dyDescent="0.3">
      <c r="A862" s="107">
        <v>3649</v>
      </c>
      <c r="B862" s="60" t="s">
        <v>821</v>
      </c>
      <c r="C862" s="69" t="str">
        <f>VLOOKUP(A862,Datos!$A$10:$E$1593,3,FALSE)</f>
        <v xml:space="preserve">MECHA WIDIA essamet 12mm                </v>
      </c>
      <c r="D862" s="69">
        <f>VLOOKUP(A862,Datos!$A$10:$E$1593,4,FALSE)</f>
        <v>20</v>
      </c>
      <c r="E862" s="70">
        <f>VLOOKUP(A862,Datos!$A$10:$E$1593,5,FALSE)</f>
        <v>6452.09</v>
      </c>
      <c r="F862" s="68">
        <f t="shared" si="134"/>
        <v>6452.09</v>
      </c>
      <c r="G862" s="60"/>
      <c r="H862" s="60"/>
      <c r="I862" s="94">
        <f t="shared" si="135"/>
        <v>0</v>
      </c>
      <c r="J862" s="143"/>
    </row>
    <row r="863" spans="1:10" ht="18" customHeight="1" thickBot="1" x14ac:dyDescent="0.35">
      <c r="A863" s="111">
        <v>3650</v>
      </c>
      <c r="B863" s="61" t="s">
        <v>821</v>
      </c>
      <c r="C863" s="62" t="str">
        <f>VLOOKUP(A863,Datos!$A$10:$E$1593,3,FALSE)</f>
        <v xml:space="preserve">MECHA WIDIA essamet 14mm                </v>
      </c>
      <c r="D863" s="62">
        <f>VLOOKUP(A863,Datos!$A$10:$E$1593,4,FALSE)</f>
        <v>20</v>
      </c>
      <c r="E863" s="63">
        <f>VLOOKUP(A863,Datos!$A$10:$E$1593,5,FALSE)</f>
        <v>9379.7099999999991</v>
      </c>
      <c r="F863" s="64">
        <f t="shared" si="134"/>
        <v>9379.7099999999991</v>
      </c>
      <c r="G863" s="61"/>
      <c r="H863" s="61"/>
      <c r="I863" s="139">
        <f t="shared" si="135"/>
        <v>0</v>
      </c>
      <c r="J863" s="143"/>
    </row>
    <row r="864" spans="1:10" ht="18" customHeight="1" x14ac:dyDescent="0.3">
      <c r="A864" s="107">
        <v>3651</v>
      </c>
      <c r="B864" s="60" t="s">
        <v>821</v>
      </c>
      <c r="C864" s="69" t="str">
        <f>VLOOKUP(A864,Datos!$A$10:$E$1593,3,FALSE)</f>
        <v xml:space="preserve">MECHA SDS PLUS essamet  5 x 110mm       </v>
      </c>
      <c r="D864" s="69">
        <f>VLOOKUP(A864,Datos!$A$10:$E$1593,4,FALSE)</f>
        <v>20</v>
      </c>
      <c r="E864" s="70">
        <f>VLOOKUP(A864,Datos!$A$10:$E$1593,5,FALSE)</f>
        <v>2523.09</v>
      </c>
      <c r="F864" s="68">
        <f t="shared" si="134"/>
        <v>2523.09</v>
      </c>
      <c r="G864" s="60"/>
      <c r="H864" s="60"/>
      <c r="I864" s="94">
        <f t="shared" si="135"/>
        <v>0</v>
      </c>
      <c r="J864" s="157"/>
    </row>
    <row r="865" spans="1:10" ht="18" customHeight="1" x14ac:dyDescent="0.3">
      <c r="A865" s="111">
        <v>3652</v>
      </c>
      <c r="B865" s="61" t="s">
        <v>821</v>
      </c>
      <c r="C865" s="62" t="str">
        <f>VLOOKUP(A865,Datos!$A$10:$E$1593,3,FALSE)</f>
        <v xml:space="preserve">MECHA SDS PLUS essamet  5 x 160mm       </v>
      </c>
      <c r="D865" s="62">
        <f>VLOOKUP(A865,Datos!$A$10:$E$1593,4,FALSE)</f>
        <v>20</v>
      </c>
      <c r="E865" s="63">
        <f>VLOOKUP(A865,Datos!$A$10:$E$1593,5,FALSE)</f>
        <v>2851.45</v>
      </c>
      <c r="F865" s="64">
        <f t="shared" si="134"/>
        <v>2851.45</v>
      </c>
      <c r="G865" s="61"/>
      <c r="H865" s="61"/>
      <c r="I865" s="139">
        <f t="shared" si="135"/>
        <v>0</v>
      </c>
      <c r="J865" s="143"/>
    </row>
    <row r="866" spans="1:10" ht="18" customHeight="1" x14ac:dyDescent="0.3">
      <c r="A866" s="107">
        <v>3653</v>
      </c>
      <c r="B866" s="60" t="s">
        <v>821</v>
      </c>
      <c r="C866" s="69" t="str">
        <f>VLOOKUP(A866,Datos!$A$10:$E$1593,3,FALSE)</f>
        <v xml:space="preserve">MECHA SDS PLUS essamet  6 x 110mm       </v>
      </c>
      <c r="D866" s="69">
        <f>VLOOKUP(A866,Datos!$A$10:$E$1593,4,FALSE)</f>
        <v>20</v>
      </c>
      <c r="E866" s="70">
        <f>VLOOKUP(A866,Datos!$A$10:$E$1593,5,FALSE)</f>
        <v>2511.34</v>
      </c>
      <c r="F866" s="68">
        <f t="shared" si="134"/>
        <v>2511.34</v>
      </c>
      <c r="G866" s="60"/>
      <c r="H866" s="60"/>
      <c r="I866" s="94">
        <f t="shared" si="135"/>
        <v>0</v>
      </c>
      <c r="J866" s="143"/>
    </row>
    <row r="867" spans="1:10" ht="18" customHeight="1" x14ac:dyDescent="0.3">
      <c r="A867" s="111">
        <v>3654</v>
      </c>
      <c r="B867" s="61" t="s">
        <v>821</v>
      </c>
      <c r="C867" s="62" t="str">
        <f>VLOOKUP(A867,Datos!$A$10:$E$1593,3,FALSE)</f>
        <v xml:space="preserve">MECHA SDS PLUS essamet  6 x 160mm       </v>
      </c>
      <c r="D867" s="62">
        <f>VLOOKUP(A867,Datos!$A$10:$E$1593,4,FALSE)</f>
        <v>20</v>
      </c>
      <c r="E867" s="63">
        <f>VLOOKUP(A867,Datos!$A$10:$E$1593,5,FALSE)</f>
        <v>2834.14</v>
      </c>
      <c r="F867" s="64">
        <f t="shared" si="134"/>
        <v>2834.14</v>
      </c>
      <c r="G867" s="61"/>
      <c r="H867" s="61"/>
      <c r="I867" s="139">
        <f t="shared" si="135"/>
        <v>0</v>
      </c>
      <c r="J867" s="143"/>
    </row>
    <row r="868" spans="1:10" ht="18" customHeight="1" x14ac:dyDescent="0.3">
      <c r="A868" s="107">
        <v>3655</v>
      </c>
      <c r="B868" s="60" t="s">
        <v>821</v>
      </c>
      <c r="C868" s="69" t="str">
        <f>VLOOKUP(A868,Datos!$A$10:$E$1593,3,FALSE)</f>
        <v xml:space="preserve">MECHA SDS PLUS essamet  8 x 110mm       </v>
      </c>
      <c r="D868" s="69">
        <f>VLOOKUP(A868,Datos!$A$10:$E$1593,4,FALSE)</f>
        <v>20</v>
      </c>
      <c r="E868" s="70">
        <f>VLOOKUP(A868,Datos!$A$10:$E$1593,5,FALSE)</f>
        <v>2609.5100000000002</v>
      </c>
      <c r="F868" s="68">
        <f t="shared" si="134"/>
        <v>2609.5100000000002</v>
      </c>
      <c r="G868" s="60"/>
      <c r="H868" s="60"/>
      <c r="I868" s="94">
        <f t="shared" si="135"/>
        <v>0</v>
      </c>
      <c r="J868" s="143"/>
    </row>
    <row r="869" spans="1:10" ht="18" customHeight="1" x14ac:dyDescent="0.3">
      <c r="A869" s="111">
        <v>3656</v>
      </c>
      <c r="B869" s="61" t="s">
        <v>821</v>
      </c>
      <c r="C869" s="62" t="str">
        <f>VLOOKUP(A869,Datos!$A$10:$E$1593,3,FALSE)</f>
        <v xml:space="preserve">MECHA SDS PLUS essamet  8 x 160mm       </v>
      </c>
      <c r="D869" s="62">
        <f>VLOOKUP(A869,Datos!$A$10:$E$1593,4,FALSE)</f>
        <v>20</v>
      </c>
      <c r="E869" s="63">
        <f>VLOOKUP(A869,Datos!$A$10:$E$1593,5,FALSE)</f>
        <v>2937.86</v>
      </c>
      <c r="F869" s="64">
        <f t="shared" si="134"/>
        <v>2937.86</v>
      </c>
      <c r="G869" s="61"/>
      <c r="H869" s="61"/>
      <c r="I869" s="139">
        <f t="shared" si="135"/>
        <v>0</v>
      </c>
      <c r="J869" s="143"/>
    </row>
    <row r="870" spans="1:10" ht="18" customHeight="1" x14ac:dyDescent="0.3">
      <c r="A870" s="107">
        <v>3657</v>
      </c>
      <c r="B870" s="60" t="s">
        <v>821</v>
      </c>
      <c r="C870" s="69" t="str">
        <f>VLOOKUP(A870,Datos!$A$10:$E$1593,3,FALSE)</f>
        <v xml:space="preserve">MECHA SDS PLUS essamet  8 x 210mm       </v>
      </c>
      <c r="D870" s="69">
        <f>VLOOKUP(A870,Datos!$A$10:$E$1593,4,FALSE)</f>
        <v>10</v>
      </c>
      <c r="E870" s="70">
        <f>VLOOKUP(A870,Datos!$A$10:$E$1593,5,FALSE)</f>
        <v>4233.96</v>
      </c>
      <c r="F870" s="68">
        <f t="shared" si="134"/>
        <v>4233.96</v>
      </c>
      <c r="G870" s="60"/>
      <c r="H870" s="60"/>
      <c r="I870" s="94">
        <f t="shared" si="135"/>
        <v>0</v>
      </c>
      <c r="J870" s="143"/>
    </row>
    <row r="871" spans="1:10" ht="18" customHeight="1" x14ac:dyDescent="0.3">
      <c r="A871" s="111">
        <v>3658</v>
      </c>
      <c r="B871" s="61" t="s">
        <v>821</v>
      </c>
      <c r="C871" s="62" t="str">
        <f>VLOOKUP(A871,Datos!$A$10:$E$1593,3,FALSE)</f>
        <v xml:space="preserve">MECHA SDS PLUS essamet  8 x 300mm       </v>
      </c>
      <c r="D871" s="62">
        <f>VLOOKUP(A871,Datos!$A$10:$E$1593,4,FALSE)</f>
        <v>10</v>
      </c>
      <c r="E871" s="63">
        <f>VLOOKUP(A871,Datos!$A$10:$E$1593,5,FALSE)</f>
        <v>6774.24</v>
      </c>
      <c r="F871" s="64">
        <f t="shared" si="134"/>
        <v>6774.24</v>
      </c>
      <c r="G871" s="61"/>
      <c r="H871" s="61"/>
      <c r="I871" s="139">
        <f t="shared" si="135"/>
        <v>0</v>
      </c>
      <c r="J871" s="143"/>
    </row>
    <row r="872" spans="1:10" ht="18" customHeight="1" x14ac:dyDescent="0.3">
      <c r="A872" s="107">
        <v>3659</v>
      </c>
      <c r="B872" s="60" t="s">
        <v>821</v>
      </c>
      <c r="C872" s="69" t="str">
        <f>VLOOKUP(A872,Datos!$A$10:$E$1593,3,FALSE)</f>
        <v xml:space="preserve">MECHA SDS PLUS essamet  8 x 460mm       </v>
      </c>
      <c r="D872" s="69">
        <f>VLOOKUP(A872,Datos!$A$10:$E$1593,4,FALSE)</f>
        <v>10</v>
      </c>
      <c r="E872" s="70">
        <f>VLOOKUP(A872,Datos!$A$10:$E$1593,5,FALSE)</f>
        <v>8899.8700000000008</v>
      </c>
      <c r="F872" s="68">
        <f t="shared" si="134"/>
        <v>8899.8700000000008</v>
      </c>
      <c r="G872" s="60"/>
      <c r="H872" s="60"/>
      <c r="I872" s="94">
        <f t="shared" si="135"/>
        <v>0</v>
      </c>
      <c r="J872" s="143"/>
    </row>
    <row r="873" spans="1:10" ht="18" customHeight="1" x14ac:dyDescent="0.3">
      <c r="A873" s="111">
        <v>3660</v>
      </c>
      <c r="B873" s="61" t="s">
        <v>821</v>
      </c>
      <c r="C873" s="62" t="str">
        <f>VLOOKUP(A873,Datos!$A$10:$E$1593,3,FALSE)</f>
        <v xml:space="preserve">MECHA SDS PLUS essamet 10 x 110mm       </v>
      </c>
      <c r="D873" s="62">
        <f>VLOOKUP(A873,Datos!$A$10:$E$1593,4,FALSE)</f>
        <v>10</v>
      </c>
      <c r="E873" s="63">
        <f>VLOOKUP(A873,Datos!$A$10:$E$1593,5,FALSE)</f>
        <v>2886.69</v>
      </c>
      <c r="F873" s="64">
        <f t="shared" si="134"/>
        <v>2886.69</v>
      </c>
      <c r="G873" s="61"/>
      <c r="H873" s="61"/>
      <c r="I873" s="139">
        <f t="shared" si="135"/>
        <v>0</v>
      </c>
      <c r="J873" s="143"/>
    </row>
    <row r="874" spans="1:10" ht="18" customHeight="1" x14ac:dyDescent="0.3">
      <c r="A874" s="107">
        <v>3661</v>
      </c>
      <c r="B874" s="60" t="s">
        <v>821</v>
      </c>
      <c r="C874" s="69" t="str">
        <f>VLOOKUP(A874,Datos!$A$10:$E$1593,3,FALSE)</f>
        <v xml:space="preserve">MECHA SDS PLUS essamet 10 x 160mm       </v>
      </c>
      <c r="D874" s="69">
        <f>VLOOKUP(A874,Datos!$A$10:$E$1593,4,FALSE)</f>
        <v>10</v>
      </c>
      <c r="E874" s="70">
        <f>VLOOKUP(A874,Datos!$A$10:$E$1593,5,FALSE)</f>
        <v>3168.05</v>
      </c>
      <c r="F874" s="68">
        <f t="shared" si="134"/>
        <v>3168.05</v>
      </c>
      <c r="G874" s="60"/>
      <c r="H874" s="60"/>
      <c r="I874" s="94">
        <f t="shared" si="135"/>
        <v>0</v>
      </c>
      <c r="J874" s="143"/>
    </row>
    <row r="875" spans="1:10" ht="18" customHeight="1" x14ac:dyDescent="0.3">
      <c r="A875" s="111">
        <v>3662</v>
      </c>
      <c r="B875" s="61" t="s">
        <v>821</v>
      </c>
      <c r="C875" s="62" t="str">
        <f>VLOOKUP(A875,Datos!$A$10:$E$1593,3,FALSE)</f>
        <v xml:space="preserve">MECHA SDS PLUS essamet 10 x 210mm       </v>
      </c>
      <c r="D875" s="62">
        <f>VLOOKUP(A875,Datos!$A$10:$E$1593,4,FALSE)</f>
        <v>10</v>
      </c>
      <c r="E875" s="63">
        <f>VLOOKUP(A875,Datos!$A$10:$E$1593,5,FALSE)</f>
        <v>4424.8599999999997</v>
      </c>
      <c r="F875" s="64">
        <f t="shared" si="134"/>
        <v>4424.8599999999997</v>
      </c>
      <c r="G875" s="61"/>
      <c r="H875" s="61"/>
      <c r="I875" s="139">
        <f t="shared" si="135"/>
        <v>0</v>
      </c>
      <c r="J875" s="143"/>
    </row>
    <row r="876" spans="1:10" ht="18" customHeight="1" x14ac:dyDescent="0.3">
      <c r="A876" s="107">
        <v>3663</v>
      </c>
      <c r="B876" s="60" t="s">
        <v>821</v>
      </c>
      <c r="C876" s="69" t="str">
        <f>VLOOKUP(A876,Datos!$A$10:$E$1593,3,FALSE)</f>
        <v xml:space="preserve">MECHA SDS PLUS essamet 10 x 350mm       </v>
      </c>
      <c r="D876" s="69">
        <f>VLOOKUP(A876,Datos!$A$10:$E$1593,4,FALSE)</f>
        <v>10</v>
      </c>
      <c r="E876" s="70">
        <f>VLOOKUP(A876,Datos!$A$10:$E$1593,5,FALSE)</f>
        <v>6795.83</v>
      </c>
      <c r="F876" s="68">
        <f t="shared" si="134"/>
        <v>6795.83</v>
      </c>
      <c r="G876" s="60"/>
      <c r="H876" s="60"/>
      <c r="I876" s="94">
        <f t="shared" si="135"/>
        <v>0</v>
      </c>
      <c r="J876" s="143"/>
    </row>
    <row r="877" spans="1:10" ht="18" customHeight="1" x14ac:dyDescent="0.3">
      <c r="A877" s="111">
        <v>3664</v>
      </c>
      <c r="B877" s="61" t="s">
        <v>821</v>
      </c>
      <c r="C877" s="62" t="str">
        <f>VLOOKUP(A877,Datos!$A$10:$E$1593,3,FALSE)</f>
        <v xml:space="preserve">MECHA SDS PLUS essamet 10 x 460mm       </v>
      </c>
      <c r="D877" s="62">
        <f>VLOOKUP(A877,Datos!$A$10:$E$1593,4,FALSE)</f>
        <v>10</v>
      </c>
      <c r="E877" s="63">
        <f>VLOOKUP(A877,Datos!$A$10:$E$1593,5,FALSE)</f>
        <v>11183.86</v>
      </c>
      <c r="F877" s="64">
        <f t="shared" si="134"/>
        <v>11183.86</v>
      </c>
      <c r="G877" s="61"/>
      <c r="H877" s="61"/>
      <c r="I877" s="139">
        <f t="shared" si="135"/>
        <v>0</v>
      </c>
      <c r="J877" s="143"/>
    </row>
    <row r="878" spans="1:10" ht="18" customHeight="1" x14ac:dyDescent="0.3">
      <c r="A878" s="107">
        <v>3665</v>
      </c>
      <c r="B878" s="60" t="s">
        <v>821</v>
      </c>
      <c r="C878" s="69" t="str">
        <f>VLOOKUP(A878,Datos!$A$10:$E$1593,3,FALSE)</f>
        <v xml:space="preserve">MECHA SDS PLUS essamet 12 x 160mm       </v>
      </c>
      <c r="D878" s="69">
        <f>VLOOKUP(A878,Datos!$A$10:$E$1593,4,FALSE)</f>
        <v>5</v>
      </c>
      <c r="E878" s="70">
        <f>VLOOKUP(A878,Datos!$A$10:$E$1593,5,FALSE)</f>
        <v>3757.79</v>
      </c>
      <c r="F878" s="68">
        <f t="shared" si="134"/>
        <v>3757.79</v>
      </c>
      <c r="G878" s="60"/>
      <c r="H878" s="60"/>
      <c r="I878" s="94">
        <f t="shared" si="135"/>
        <v>0</v>
      </c>
      <c r="J878" s="143"/>
    </row>
    <row r="879" spans="1:10" ht="18" customHeight="1" x14ac:dyDescent="0.3">
      <c r="A879" s="111">
        <v>3666</v>
      </c>
      <c r="B879" s="61" t="s">
        <v>821</v>
      </c>
      <c r="C879" s="62" t="str">
        <f>VLOOKUP(A879,Datos!$A$10:$E$1593,3,FALSE)</f>
        <v xml:space="preserve">MECHA SDS PLUS essamet 12 x 210mm       </v>
      </c>
      <c r="D879" s="62">
        <f>VLOOKUP(A879,Datos!$A$10:$E$1593,4,FALSE)</f>
        <v>5</v>
      </c>
      <c r="E879" s="63">
        <f>VLOOKUP(A879,Datos!$A$10:$E$1593,5,FALSE)</f>
        <v>4799.8500000000004</v>
      </c>
      <c r="F879" s="64">
        <f t="shared" si="134"/>
        <v>4799.8500000000004</v>
      </c>
      <c r="G879" s="61"/>
      <c r="H879" s="61"/>
      <c r="I879" s="139">
        <f t="shared" si="135"/>
        <v>0</v>
      </c>
      <c r="J879" s="143"/>
    </row>
    <row r="880" spans="1:10" ht="18" customHeight="1" x14ac:dyDescent="0.3">
      <c r="A880" s="107">
        <v>3667</v>
      </c>
      <c r="B880" s="60" t="s">
        <v>821</v>
      </c>
      <c r="C880" s="69" t="str">
        <f>VLOOKUP(A880,Datos!$A$10:$E$1593,3,FALSE)</f>
        <v xml:space="preserve">MECHA SDS PLUS essamet 12 x 350mm       </v>
      </c>
      <c r="D880" s="69">
        <f>VLOOKUP(A880,Datos!$A$10:$E$1593,4,FALSE)</f>
        <v>5</v>
      </c>
      <c r="E880" s="70">
        <f>VLOOKUP(A880,Datos!$A$10:$E$1593,5,FALSE)</f>
        <v>7603.84</v>
      </c>
      <c r="F880" s="68">
        <f t="shared" si="134"/>
        <v>7603.84</v>
      </c>
      <c r="G880" s="60"/>
      <c r="H880" s="60"/>
      <c r="I880" s="94">
        <f t="shared" si="135"/>
        <v>0</v>
      </c>
      <c r="J880" s="143"/>
    </row>
    <row r="881" spans="1:10" ht="18" customHeight="1" x14ac:dyDescent="0.3">
      <c r="A881" s="111">
        <v>3668</v>
      </c>
      <c r="B881" s="61" t="s">
        <v>821</v>
      </c>
      <c r="C881" s="62" t="str">
        <f>VLOOKUP(A881,Datos!$A$10:$E$1593,3,FALSE)</f>
        <v xml:space="preserve">MECHA SDS PLUS essamet 12 x 460mm       </v>
      </c>
      <c r="D881" s="62">
        <f>VLOOKUP(A881,Datos!$A$10:$E$1593,4,FALSE)</f>
        <v>5</v>
      </c>
      <c r="E881" s="63">
        <f>VLOOKUP(A881,Datos!$A$10:$E$1593,5,FALSE)</f>
        <v>11532.45</v>
      </c>
      <c r="F881" s="64">
        <f t="shared" si="134"/>
        <v>11532.45</v>
      </c>
      <c r="G881" s="61"/>
      <c r="H881" s="61"/>
      <c r="I881" s="139">
        <f t="shared" si="135"/>
        <v>0</v>
      </c>
      <c r="J881" s="143"/>
    </row>
    <row r="882" spans="1:10" ht="18" customHeight="1" x14ac:dyDescent="0.3">
      <c r="A882" s="107">
        <v>3669</v>
      </c>
      <c r="B882" s="60" t="s">
        <v>821</v>
      </c>
      <c r="C882" s="69" t="str">
        <f>VLOOKUP(A882,Datos!$A$10:$E$1593,3,FALSE)</f>
        <v xml:space="preserve">MECHA SDS PLUS essamet 14 x 160mm       </v>
      </c>
      <c r="D882" s="69">
        <f>VLOOKUP(A882,Datos!$A$10:$E$1593,4,FALSE)</f>
        <v>2</v>
      </c>
      <c r="E882" s="70">
        <f>VLOOKUP(A882,Datos!$A$10:$E$1593,5,FALSE)</f>
        <v>4372.16</v>
      </c>
      <c r="F882" s="68">
        <f t="shared" si="134"/>
        <v>4372.16</v>
      </c>
      <c r="G882" s="60"/>
      <c r="H882" s="60"/>
      <c r="I882" s="94">
        <f t="shared" si="135"/>
        <v>0</v>
      </c>
      <c r="J882" s="143"/>
    </row>
    <row r="883" spans="1:10" ht="18" customHeight="1" x14ac:dyDescent="0.3">
      <c r="A883" s="111">
        <v>3670</v>
      </c>
      <c r="B883" s="61" t="s">
        <v>821</v>
      </c>
      <c r="C883" s="62" t="str">
        <f>VLOOKUP(A883,Datos!$A$10:$E$1593,3,FALSE)</f>
        <v xml:space="preserve">MECHA SDS PLUS essamet 14 x 210mm       </v>
      </c>
      <c r="D883" s="62">
        <f>VLOOKUP(A883,Datos!$A$10:$E$1593,4,FALSE)</f>
        <v>2</v>
      </c>
      <c r="E883" s="63">
        <f>VLOOKUP(A883,Datos!$A$10:$E$1593,5,FALSE)</f>
        <v>5465.18</v>
      </c>
      <c r="F883" s="64">
        <f t="shared" si="134"/>
        <v>5465.18</v>
      </c>
      <c r="G883" s="61"/>
      <c r="H883" s="61"/>
      <c r="I883" s="139">
        <f t="shared" si="135"/>
        <v>0</v>
      </c>
      <c r="J883" s="143"/>
    </row>
    <row r="884" spans="1:10" ht="18" customHeight="1" thickBot="1" x14ac:dyDescent="0.35">
      <c r="A884" s="108">
        <v>3872</v>
      </c>
      <c r="B884" s="72" t="s">
        <v>821</v>
      </c>
      <c r="C884" s="73" t="str">
        <f>VLOOKUP(A884,Datos!$A$10:$E$1593,3,FALSE)</f>
        <v xml:space="preserve">MECHA SDS PLUS essamet 14 x 460mm       </v>
      </c>
      <c r="D884" s="73">
        <f>VLOOKUP(A884,Datos!$A$10:$E$1593,4,FALSE)</f>
        <v>2</v>
      </c>
      <c r="E884" s="74">
        <f>VLOOKUP(A884,Datos!$A$10:$E$1593,5,FALSE)</f>
        <v>12540.52</v>
      </c>
      <c r="F884" s="75">
        <f t="shared" si="134"/>
        <v>12540.52</v>
      </c>
      <c r="G884" s="72"/>
      <c r="H884" s="72"/>
      <c r="I884" s="100">
        <f t="shared" si="135"/>
        <v>0</v>
      </c>
      <c r="J884" s="146"/>
    </row>
    <row r="885" spans="1:10" ht="31.95" customHeight="1" thickBot="1" x14ac:dyDescent="0.35">
      <c r="A885" s="204" t="s">
        <v>905</v>
      </c>
      <c r="B885" s="205"/>
      <c r="C885" s="205"/>
      <c r="D885" s="205"/>
      <c r="E885" s="205"/>
      <c r="F885" s="205"/>
      <c r="G885" s="205"/>
      <c r="H885" s="205"/>
      <c r="I885" s="205"/>
      <c r="J885" s="206"/>
    </row>
    <row r="886" spans="1:10" ht="39" customHeight="1" x14ac:dyDescent="0.3">
      <c r="A886" s="114">
        <v>22007</v>
      </c>
      <c r="B886" s="77" t="s">
        <v>53</v>
      </c>
      <c r="C886" s="77" t="s">
        <v>906</v>
      </c>
      <c r="D886" s="78">
        <f>VLOOKUP(A886,Datos!$A$10:$E$1593,4,FALSE)</f>
        <v>6</v>
      </c>
      <c r="E886" s="79">
        <f>VLOOKUP(A886,Datos!$A$10:$E$1593,5,FALSE)</f>
        <v>21616.47</v>
      </c>
      <c r="F886" s="126">
        <f t="shared" ref="F886:F892" si="136">E886-(E886*DESC)</f>
        <v>21616.47</v>
      </c>
      <c r="G886" s="77"/>
      <c r="H886" s="77"/>
      <c r="I886" s="155">
        <f t="shared" ref="I886:I892" si="137">(F886-F886*H886/100)*G886</f>
        <v>0</v>
      </c>
      <c r="J886" s="141"/>
    </row>
    <row r="887" spans="1:10" ht="44.25" customHeight="1" x14ac:dyDescent="0.3">
      <c r="A887" s="107">
        <v>22009</v>
      </c>
      <c r="B887" s="60" t="s">
        <v>53</v>
      </c>
      <c r="C887" s="69" t="str">
        <f>VLOOKUP(A887,Datos!$A$10:$E$1593,3,FALSE)</f>
        <v xml:space="preserve">PALA ANCHA CUBO ABIERTO EMP/MET         </v>
      </c>
      <c r="D887" s="69">
        <f>VLOOKUP(A887,Datos!$A$10:$E$1593,4,FALSE)</f>
        <v>6</v>
      </c>
      <c r="E887" s="70">
        <f>VLOOKUP(A887,Datos!$A$10:$E$1593,5,FALSE)</f>
        <v>18962.509999999998</v>
      </c>
      <c r="F887" s="68">
        <f t="shared" si="136"/>
        <v>18962.509999999998</v>
      </c>
      <c r="G887" s="60"/>
      <c r="H887" s="60"/>
      <c r="I887" s="94">
        <f t="shared" si="137"/>
        <v>0</v>
      </c>
      <c r="J887" s="145"/>
    </row>
    <row r="888" spans="1:10" ht="39" customHeight="1" x14ac:dyDescent="0.3">
      <c r="A888" s="111">
        <v>22010</v>
      </c>
      <c r="B888" s="61" t="s">
        <v>53</v>
      </c>
      <c r="C888" s="62" t="str">
        <f>VLOOKUP(A888,Datos!$A$10:$E$1593,3,FALSE)</f>
        <v xml:space="preserve">PALA PUNTEAR CUBO ABIERTO EMP/MET       </v>
      </c>
      <c r="D888" s="62">
        <f>VLOOKUP(A888,Datos!$A$10:$E$1593,4,FALSE)</f>
        <v>6</v>
      </c>
      <c r="E888" s="63">
        <f>VLOOKUP(A888,Datos!$A$10:$E$1593,5,FALSE)</f>
        <v>18962.509999999998</v>
      </c>
      <c r="F888" s="64">
        <f t="shared" si="136"/>
        <v>18962.509999999998</v>
      </c>
      <c r="G888" s="61"/>
      <c r="H888" s="61"/>
      <c r="I888" s="139">
        <f t="shared" si="137"/>
        <v>0</v>
      </c>
      <c r="J888" s="143"/>
    </row>
    <row r="889" spans="1:10" ht="43.5" customHeight="1" x14ac:dyDescent="0.3">
      <c r="A889" s="107">
        <v>22011</v>
      </c>
      <c r="B889" s="60" t="s">
        <v>53</v>
      </c>
      <c r="C889" s="69" t="str">
        <f>VLOOKUP(A889,Datos!$A$10:$E$1593,3,FALSE)</f>
        <v xml:space="preserve">PALA CORAZON CUBO ABIERTO EMP/MET       </v>
      </c>
      <c r="D889" s="69">
        <f>VLOOKUP(A889,Datos!$A$10:$E$1593,4,FALSE)</f>
        <v>6</v>
      </c>
      <c r="E889" s="70">
        <f>VLOOKUP(A889,Datos!$A$10:$E$1593,5,FALSE)</f>
        <v>18962.509999999998</v>
      </c>
      <c r="F889" s="68">
        <f t="shared" si="136"/>
        <v>18962.509999999998</v>
      </c>
      <c r="G889" s="60"/>
      <c r="H889" s="60"/>
      <c r="I889" s="94">
        <f t="shared" si="137"/>
        <v>0</v>
      </c>
      <c r="J889" s="145"/>
    </row>
    <row r="890" spans="1:10" ht="40.5" customHeight="1" x14ac:dyDescent="0.3">
      <c r="A890" s="111">
        <v>22012</v>
      </c>
      <c r="B890" s="61" t="s">
        <v>53</v>
      </c>
      <c r="C890" s="62" t="str">
        <f>VLOOKUP(A890,Datos!$A$10:$E$1593,3,FALSE)</f>
        <v xml:space="preserve">PALA POCERA CUBO ABIERTO EMP/MET        </v>
      </c>
      <c r="D890" s="62">
        <f>VLOOKUP(A890,Datos!$A$10:$E$1593,4,FALSE)</f>
        <v>6</v>
      </c>
      <c r="E890" s="63">
        <f>VLOOKUP(A890,Datos!$A$10:$E$1593,5,FALSE)</f>
        <v>18962.509999999998</v>
      </c>
      <c r="F890" s="64">
        <f t="shared" si="136"/>
        <v>18962.509999999998</v>
      </c>
      <c r="G890" s="61"/>
      <c r="H890" s="61"/>
      <c r="I890" s="139">
        <f t="shared" si="137"/>
        <v>0</v>
      </c>
      <c r="J890" s="143"/>
    </row>
    <row r="891" spans="1:10" ht="45.75" customHeight="1" x14ac:dyDescent="0.3">
      <c r="A891" s="107">
        <v>22013</v>
      </c>
      <c r="B891" s="60" t="s">
        <v>53</v>
      </c>
      <c r="C891" s="60" t="s">
        <v>911</v>
      </c>
      <c r="D891" s="69">
        <f>VLOOKUP(A891,Datos!$A$10:$E$1593,4,FALSE)</f>
        <v>6</v>
      </c>
      <c r="E891" s="70">
        <f>VLOOKUP(A891,Datos!$A$10:$E$1593,5,FALSE)</f>
        <v>26046.76</v>
      </c>
      <c r="F891" s="122">
        <f t="shared" si="136"/>
        <v>26046.76</v>
      </c>
      <c r="G891" s="60"/>
      <c r="H891" s="60"/>
      <c r="I891" s="94">
        <f t="shared" si="137"/>
        <v>0</v>
      </c>
      <c r="J891" s="145"/>
    </row>
    <row r="892" spans="1:10" ht="45" customHeight="1" thickBot="1" x14ac:dyDescent="0.35">
      <c r="A892" s="112">
        <v>22014</v>
      </c>
      <c r="B892" s="88" t="s">
        <v>53</v>
      </c>
      <c r="C892" s="89" t="str">
        <f>VLOOKUP(A892,Datos!$A$10:$E$1593,3,FALSE)</f>
        <v xml:space="preserve">PALA CESPED CUBO ABIERTO EMP/MET        </v>
      </c>
      <c r="D892" s="89">
        <f>VLOOKUP(A892,Datos!$A$10:$E$1593,4,FALSE)</f>
        <v>6</v>
      </c>
      <c r="E892" s="90">
        <f>VLOOKUP(A892,Datos!$A$10:$E$1593,5,FALSE)</f>
        <v>18962.509999999998</v>
      </c>
      <c r="F892" s="91">
        <f t="shared" si="136"/>
        <v>18962.509999999998</v>
      </c>
      <c r="G892" s="88"/>
      <c r="H892" s="88"/>
      <c r="I892" s="149">
        <f t="shared" si="137"/>
        <v>0</v>
      </c>
      <c r="J892" s="146"/>
    </row>
    <row r="893" spans="1:10" ht="31.95" customHeight="1" thickBot="1" x14ac:dyDescent="0.35">
      <c r="A893" s="204" t="s">
        <v>913</v>
      </c>
      <c r="B893" s="205"/>
      <c r="C893" s="205"/>
      <c r="D893" s="205"/>
      <c r="E893" s="205"/>
      <c r="F893" s="205"/>
      <c r="G893" s="205"/>
      <c r="H893" s="205"/>
      <c r="I893" s="205"/>
      <c r="J893" s="206"/>
    </row>
    <row r="894" spans="1:10" ht="18" customHeight="1" x14ac:dyDescent="0.3">
      <c r="A894" s="110">
        <v>1</v>
      </c>
      <c r="B894" s="76" t="s">
        <v>793</v>
      </c>
      <c r="C894" s="85" t="str">
        <f>VLOOKUP(A894,Datos!$A$10:$E$1593,3,FALSE)</f>
        <v xml:space="preserve">EXTENSOR ACERO EPOXI 2*1m               </v>
      </c>
      <c r="D894" s="85">
        <f>VLOOKUP(A894,Datos!$A$10:$E$1593,4,FALSE)</f>
        <v>5</v>
      </c>
      <c r="E894" s="86">
        <f>VLOOKUP(A894,Datos!$A$10:$E$1593,5,FALSE)</f>
        <v>11270.8</v>
      </c>
      <c r="F894" s="87">
        <f t="shared" ref="F894:F902" si="138">E894-(E894*DESC)</f>
        <v>11270.8</v>
      </c>
      <c r="G894" s="76"/>
      <c r="H894" s="76"/>
      <c r="I894" s="101">
        <f t="shared" ref="I894:I902" si="139">(F894-F894*H894/100)*G894</f>
        <v>0</v>
      </c>
      <c r="J894" s="141"/>
    </row>
    <row r="895" spans="1:10" ht="18" customHeight="1" x14ac:dyDescent="0.3">
      <c r="A895" s="111">
        <v>4</v>
      </c>
      <c r="B895" s="61" t="s">
        <v>793</v>
      </c>
      <c r="C895" s="62" t="str">
        <f>VLOOKUP(A895,Datos!$A$10:$E$1593,3,FALSE)</f>
        <v xml:space="preserve">EXTENSOR ALUMINIO 2*1m LIVIANO          </v>
      </c>
      <c r="D895" s="62">
        <f>VLOOKUP(A895,Datos!$A$10:$E$1593,4,FALSE)</f>
        <v>5</v>
      </c>
      <c r="E895" s="63">
        <f>VLOOKUP(A895,Datos!$A$10:$E$1593,5,FALSE)</f>
        <v>11645.1</v>
      </c>
      <c r="F895" s="64">
        <f t="shared" si="138"/>
        <v>11645.1</v>
      </c>
      <c r="G895" s="61"/>
      <c r="H895" s="61"/>
      <c r="I895" s="139">
        <f t="shared" si="139"/>
        <v>0</v>
      </c>
      <c r="J895" s="143"/>
    </row>
    <row r="896" spans="1:10" ht="18" customHeight="1" x14ac:dyDescent="0.3">
      <c r="A896" s="107">
        <v>5</v>
      </c>
      <c r="B896" s="60" t="s">
        <v>793</v>
      </c>
      <c r="C896" s="69" t="str">
        <f>VLOOKUP(A896,Datos!$A$10:$E$1593,3,FALSE)</f>
        <v xml:space="preserve">EXTENSOR ALUMINIO 2*1,5m LIVIANO        </v>
      </c>
      <c r="D896" s="69">
        <f>VLOOKUP(A896,Datos!$A$10:$E$1593,4,FALSE)</f>
        <v>5</v>
      </c>
      <c r="E896" s="70">
        <f>VLOOKUP(A896,Datos!$A$10:$E$1593,5,FALSE)</f>
        <v>16066.4</v>
      </c>
      <c r="F896" s="68">
        <f t="shared" si="138"/>
        <v>16066.4</v>
      </c>
      <c r="G896" s="60"/>
      <c r="H896" s="60"/>
      <c r="I896" s="94">
        <f t="shared" si="139"/>
        <v>0</v>
      </c>
      <c r="J896" s="143"/>
    </row>
    <row r="897" spans="1:10" ht="49.95" customHeight="1" x14ac:dyDescent="0.3">
      <c r="A897" s="111">
        <v>3022</v>
      </c>
      <c r="B897" s="61" t="s">
        <v>189</v>
      </c>
      <c r="C897" s="62" t="str">
        <f>VLOOKUP(A897,Datos!$A$10:$E$1593,3,FALSE)</f>
        <v xml:space="preserve">ESTOPA BLANCA 300 grs LIMPIEZA          </v>
      </c>
      <c r="D897" s="62">
        <f>VLOOKUP(A897,Datos!$A$10:$E$1593,4,FALSE)</f>
        <v>30</v>
      </c>
      <c r="E897" s="63">
        <f>VLOOKUP(A897,Datos!$A$10:$E$1593,5,FALSE)</f>
        <v>1308.1500000000001</v>
      </c>
      <c r="F897" s="64">
        <f t="shared" si="138"/>
        <v>1308.1500000000001</v>
      </c>
      <c r="G897" s="61"/>
      <c r="H897" s="61"/>
      <c r="I897" s="139">
        <f t="shared" si="139"/>
        <v>0</v>
      </c>
      <c r="J897" s="145"/>
    </row>
    <row r="898" spans="1:10" ht="37.5" customHeight="1" x14ac:dyDescent="0.3">
      <c r="A898" s="107">
        <v>12009</v>
      </c>
      <c r="B898" s="60" t="s">
        <v>793</v>
      </c>
      <c r="C898" s="69" t="str">
        <f>VLOOKUP(A898,Datos!$A$10:$E$1593,3,FALSE)</f>
        <v xml:space="preserve">PAÑO DE LUSTRE CHICO 4,5"               </v>
      </c>
      <c r="D898" s="69">
        <f>VLOOKUP(A898,Datos!$A$10:$E$1593,4,FALSE)</f>
        <v>20</v>
      </c>
      <c r="E898" s="70">
        <f>VLOOKUP(A898,Datos!$A$10:$E$1593,5,FALSE)</f>
        <v>3059.33</v>
      </c>
      <c r="F898" s="68">
        <f t="shared" si="138"/>
        <v>3059.33</v>
      </c>
      <c r="G898" s="60"/>
      <c r="H898" s="60"/>
      <c r="I898" s="94">
        <f t="shared" si="139"/>
        <v>0</v>
      </c>
      <c r="J898" s="143"/>
    </row>
    <row r="899" spans="1:10" ht="36.75" customHeight="1" x14ac:dyDescent="0.3">
      <c r="A899" s="111">
        <v>17</v>
      </c>
      <c r="B899" s="61" t="s">
        <v>793</v>
      </c>
      <c r="C899" s="62" t="str">
        <f>VLOOKUP(A899,Datos!$A$10:$E$1593,3,FALSE)</f>
        <v xml:space="preserve">MANIJA DESTAPADORA (ABREBALDE)          </v>
      </c>
      <c r="D899" s="62">
        <f>VLOOKUP(A899,Datos!$A$10:$E$1593,4,FALSE)</f>
        <v>120</v>
      </c>
      <c r="E899" s="63">
        <f>VLOOKUP(A899,Datos!$A$10:$E$1593,5,FALSE)</f>
        <v>421.8</v>
      </c>
      <c r="F899" s="64">
        <f t="shared" si="138"/>
        <v>421.8</v>
      </c>
      <c r="G899" s="61"/>
      <c r="H899" s="61"/>
      <c r="I899" s="139">
        <f t="shared" si="139"/>
        <v>0</v>
      </c>
      <c r="J899" s="145"/>
    </row>
    <row r="900" spans="1:10" ht="19.95" customHeight="1" x14ac:dyDescent="0.3">
      <c r="A900" s="107">
        <v>19</v>
      </c>
      <c r="B900" s="60" t="s">
        <v>793</v>
      </c>
      <c r="C900" s="69" t="str">
        <f>VLOOKUP(A900,Datos!$A$10:$E$1593,3,FALSE)</f>
        <v xml:space="preserve">COBERTOR PINTOR  3X3                    </v>
      </c>
      <c r="D900" s="69">
        <f>VLOOKUP(A900,Datos!$A$10:$E$1593,4,FALSE)</f>
        <v>0</v>
      </c>
      <c r="E900" s="70">
        <f>VLOOKUP(A900,Datos!$A$10:$E$1593,5,FALSE)</f>
        <v>3752.3</v>
      </c>
      <c r="F900" s="68">
        <f t="shared" si="138"/>
        <v>3752.3</v>
      </c>
      <c r="G900" s="60"/>
      <c r="H900" s="60"/>
      <c r="I900" s="94">
        <f t="shared" si="139"/>
        <v>0</v>
      </c>
      <c r="J900" s="143"/>
    </row>
    <row r="901" spans="1:10" ht="30.6" customHeight="1" x14ac:dyDescent="0.3">
      <c r="A901" s="111">
        <v>20</v>
      </c>
      <c r="B901" s="61" t="s">
        <v>793</v>
      </c>
      <c r="C901" s="62" t="str">
        <f>VLOOKUP(A901,Datos!$A$10:$E$1593,3,FALSE)</f>
        <v xml:space="preserve">COBERTOR PINTOR  3X5                    </v>
      </c>
      <c r="D901" s="62">
        <f>VLOOKUP(A901,Datos!$A$10:$E$1593,4,FALSE)</f>
        <v>0</v>
      </c>
      <c r="E901" s="63">
        <f>VLOOKUP(A901,Datos!$A$10:$E$1593,5,FALSE)</f>
        <v>5414.27</v>
      </c>
      <c r="F901" s="64">
        <f t="shared" si="138"/>
        <v>5414.27</v>
      </c>
      <c r="G901" s="61"/>
      <c r="H901" s="61"/>
      <c r="I901" s="139">
        <f t="shared" si="139"/>
        <v>0</v>
      </c>
      <c r="J901" s="143"/>
    </row>
    <row r="902" spans="1:10" ht="36" customHeight="1" thickBot="1" x14ac:dyDescent="0.35">
      <c r="A902" s="108">
        <v>6</v>
      </c>
      <c r="B902" s="72" t="s">
        <v>793</v>
      </c>
      <c r="C902" s="73" t="str">
        <f>VLOOKUP(A902,Datos!$A$10:$E$1593,3,FALSE)</f>
        <v xml:space="preserve">PUNTERA RODILLO                         </v>
      </c>
      <c r="D902" s="73">
        <f>VLOOKUP(A902,Datos!$A$10:$E$1593,4,FALSE)</f>
        <v>0</v>
      </c>
      <c r="E902" s="74">
        <f>VLOOKUP(A902,Datos!$A$10:$E$1593,5,FALSE)</f>
        <v>826.5</v>
      </c>
      <c r="F902" s="75">
        <f t="shared" si="138"/>
        <v>826.5</v>
      </c>
      <c r="G902" s="72"/>
      <c r="H902" s="72"/>
      <c r="I902" s="100">
        <f t="shared" si="139"/>
        <v>0</v>
      </c>
      <c r="J902" s="145"/>
    </row>
    <row r="903" spans="1:10" ht="19.95" customHeight="1" thickBot="1" x14ac:dyDescent="0.35">
      <c r="A903" s="200" t="s">
        <v>923</v>
      </c>
      <c r="B903" s="201"/>
      <c r="C903" s="201"/>
      <c r="D903" s="201"/>
      <c r="E903" s="201"/>
      <c r="F903" s="201"/>
      <c r="G903" s="201"/>
      <c r="H903" s="201"/>
      <c r="I903" s="201"/>
      <c r="J903" s="211"/>
    </row>
    <row r="904" spans="1:10" ht="18" customHeight="1" x14ac:dyDescent="0.3">
      <c r="A904" s="114">
        <v>2046</v>
      </c>
      <c r="B904" s="77" t="s">
        <v>924</v>
      </c>
      <c r="C904" s="78" t="str">
        <f>VLOOKUP(A904,Datos!$A$10:$E$1593,3,FALSE)</f>
        <v xml:space="preserve">AEROSOL BARNIZ TRANSPARENTE 240CC       </v>
      </c>
      <c r="D904" s="78">
        <f>VLOOKUP(A904,Datos!$A$10:$E$1593,4,FALSE)</f>
        <v>12</v>
      </c>
      <c r="E904" s="79">
        <f>VLOOKUP(A904,Datos!$A$10:$E$1593,5,FALSE)</f>
        <v>4613.9399999999996</v>
      </c>
      <c r="F904" s="125">
        <f t="shared" ref="F904:F935" si="140">E904-(E904*DESC)</f>
        <v>4613.9399999999996</v>
      </c>
      <c r="G904" s="77"/>
      <c r="H904" s="77"/>
      <c r="I904" s="155">
        <f t="shared" ref="I904:I957" si="141">(F904-F904*H904/100)*G904</f>
        <v>0</v>
      </c>
      <c r="J904" s="210"/>
    </row>
    <row r="905" spans="1:10" ht="18" customHeight="1" x14ac:dyDescent="0.3">
      <c r="A905" s="107">
        <v>2048</v>
      </c>
      <c r="B905" s="60" t="s">
        <v>924</v>
      </c>
      <c r="C905" s="69" t="str">
        <f>VLOOKUP(A905,Datos!$A$10:$E$1593,3,FALSE)</f>
        <v xml:space="preserve">AEROSOL 3 EN 1 AMARILLO 240CC           </v>
      </c>
      <c r="D905" s="69">
        <f>VLOOKUP(A905,Datos!$A$10:$E$1593,4,FALSE)</f>
        <v>12</v>
      </c>
      <c r="E905" s="70">
        <f>VLOOKUP(A905,Datos!$A$10:$E$1593,5,FALSE)</f>
        <v>4613.9399999999996</v>
      </c>
      <c r="F905" s="68">
        <f t="shared" si="140"/>
        <v>4613.9399999999996</v>
      </c>
      <c r="G905" s="60"/>
      <c r="H905" s="60"/>
      <c r="I905" s="94">
        <f t="shared" si="141"/>
        <v>0</v>
      </c>
      <c r="J905" s="210"/>
    </row>
    <row r="906" spans="1:10" ht="18" customHeight="1" x14ac:dyDescent="0.3">
      <c r="A906" s="111">
        <v>2049</v>
      </c>
      <c r="B906" s="61" t="s">
        <v>924</v>
      </c>
      <c r="C906" s="62" t="str">
        <f>VLOOKUP(A906,Datos!$A$10:$E$1593,3,FALSE)</f>
        <v xml:space="preserve">AEROSOL 3 EN 1 AZUL 240CC               </v>
      </c>
      <c r="D906" s="62">
        <f>VLOOKUP(A906,Datos!$A$10:$E$1593,4,FALSE)</f>
        <v>12</v>
      </c>
      <c r="E906" s="63">
        <f>VLOOKUP(A906,Datos!$A$10:$E$1593,5,FALSE)</f>
        <v>4613.9399999999996</v>
      </c>
      <c r="F906" s="64">
        <f t="shared" si="140"/>
        <v>4613.9399999999996</v>
      </c>
      <c r="G906" s="61"/>
      <c r="H906" s="61"/>
      <c r="I906" s="139">
        <f t="shared" si="141"/>
        <v>0</v>
      </c>
      <c r="J906" s="210"/>
    </row>
    <row r="907" spans="1:10" ht="18" customHeight="1" x14ac:dyDescent="0.3">
      <c r="A907" s="107">
        <v>2050</v>
      </c>
      <c r="B907" s="60" t="s">
        <v>924</v>
      </c>
      <c r="C907" s="69" t="str">
        <f>VLOOKUP(A907,Datos!$A$10:$E$1593,3,FALSE)</f>
        <v xml:space="preserve">AEROSOL 3 EN 1 BLANCO MATE 240CC        </v>
      </c>
      <c r="D907" s="69">
        <f>VLOOKUP(A907,Datos!$A$10:$E$1593,4,FALSE)</f>
        <v>12</v>
      </c>
      <c r="E907" s="70">
        <f>VLOOKUP(A907,Datos!$A$10:$E$1593,5,FALSE)</f>
        <v>4613.9399999999996</v>
      </c>
      <c r="F907" s="68">
        <f t="shared" si="140"/>
        <v>4613.9399999999996</v>
      </c>
      <c r="G907" s="60"/>
      <c r="H907" s="60"/>
      <c r="I907" s="94">
        <f t="shared" si="141"/>
        <v>0</v>
      </c>
      <c r="J907" s="210"/>
    </row>
    <row r="908" spans="1:10" ht="18" customHeight="1" x14ac:dyDescent="0.3">
      <c r="A908" s="111">
        <v>2051</v>
      </c>
      <c r="B908" s="61" t="s">
        <v>924</v>
      </c>
      <c r="C908" s="62" t="str">
        <f>VLOOKUP(A908,Datos!$A$10:$E$1593,3,FALSE)</f>
        <v xml:space="preserve">AEROSOL 3 EN 1  BLANCO SATINADO 240CC   </v>
      </c>
      <c r="D908" s="62">
        <f>VLOOKUP(A908,Datos!$A$10:$E$1593,4,FALSE)</f>
        <v>12</v>
      </c>
      <c r="E908" s="63">
        <f>VLOOKUP(A908,Datos!$A$10:$E$1593,5,FALSE)</f>
        <v>4613.9399999999996</v>
      </c>
      <c r="F908" s="64">
        <f t="shared" si="140"/>
        <v>4613.9399999999996</v>
      </c>
      <c r="G908" s="61"/>
      <c r="H908" s="61"/>
      <c r="I908" s="139">
        <f t="shared" si="141"/>
        <v>0</v>
      </c>
      <c r="J908" s="210"/>
    </row>
    <row r="909" spans="1:10" ht="18" customHeight="1" x14ac:dyDescent="0.3">
      <c r="A909" s="107">
        <v>2052</v>
      </c>
      <c r="B909" s="60" t="s">
        <v>924</v>
      </c>
      <c r="C909" s="69" t="str">
        <f>VLOOKUP(A909,Datos!$A$10:$E$1593,3,FALSE)</f>
        <v xml:space="preserve">AEROSOL 3 EN 1 BLANCO BRILLANTE 240CC   </v>
      </c>
      <c r="D909" s="69">
        <f>VLOOKUP(A909,Datos!$A$10:$E$1593,4,FALSE)</f>
        <v>12</v>
      </c>
      <c r="E909" s="70">
        <f>VLOOKUP(A909,Datos!$A$10:$E$1593,5,FALSE)</f>
        <v>4613.9399999999996</v>
      </c>
      <c r="F909" s="68">
        <f t="shared" si="140"/>
        <v>4613.9399999999996</v>
      </c>
      <c r="G909" s="60"/>
      <c r="H909" s="60"/>
      <c r="I909" s="94">
        <f t="shared" si="141"/>
        <v>0</v>
      </c>
      <c r="J909" s="210"/>
    </row>
    <row r="910" spans="1:10" ht="18" customHeight="1" x14ac:dyDescent="0.3">
      <c r="A910" s="111">
        <v>2053</v>
      </c>
      <c r="B910" s="61" t="s">
        <v>924</v>
      </c>
      <c r="C910" s="62" t="str">
        <f>VLOOKUP(A910,Datos!$A$10:$E$1593,3,FALSE)</f>
        <v xml:space="preserve">AEROSOL 3 EN 1  ROJO BERMELLON 240CC    </v>
      </c>
      <c r="D910" s="62">
        <f>VLOOKUP(A910,Datos!$A$10:$E$1593,4,FALSE)</f>
        <v>12</v>
      </c>
      <c r="E910" s="63">
        <f>VLOOKUP(A910,Datos!$A$10:$E$1593,5,FALSE)</f>
        <v>4613.9399999999996</v>
      </c>
      <c r="F910" s="64">
        <f t="shared" si="140"/>
        <v>4613.9399999999996</v>
      </c>
      <c r="G910" s="61"/>
      <c r="H910" s="61"/>
      <c r="I910" s="139">
        <f t="shared" si="141"/>
        <v>0</v>
      </c>
      <c r="J910" s="210"/>
    </row>
    <row r="911" spans="1:10" ht="18" customHeight="1" x14ac:dyDescent="0.3">
      <c r="A911" s="107">
        <v>2054</v>
      </c>
      <c r="B911" s="60" t="s">
        <v>924</v>
      </c>
      <c r="C911" s="69" t="str">
        <f>VLOOKUP(A911,Datos!$A$10:$E$1593,3,FALSE)</f>
        <v xml:space="preserve">AEROSOL 3 EN 1 NARANJA 240CC            </v>
      </c>
      <c r="D911" s="69">
        <f>VLOOKUP(A911,Datos!$A$10:$E$1593,4,FALSE)</f>
        <v>12</v>
      </c>
      <c r="E911" s="70">
        <f>VLOOKUP(A911,Datos!$A$10:$E$1593,5,FALSE)</f>
        <v>4613.9399999999996</v>
      </c>
      <c r="F911" s="68">
        <f t="shared" si="140"/>
        <v>4613.9399999999996</v>
      </c>
      <c r="G911" s="60"/>
      <c r="H911" s="60"/>
      <c r="I911" s="94">
        <f t="shared" si="141"/>
        <v>0</v>
      </c>
      <c r="J911" s="210"/>
    </row>
    <row r="912" spans="1:10" ht="18" customHeight="1" x14ac:dyDescent="0.3">
      <c r="A912" s="111">
        <v>2055</v>
      </c>
      <c r="B912" s="61" t="s">
        <v>924</v>
      </c>
      <c r="C912" s="62" t="str">
        <f>VLOOKUP(A912,Datos!$A$10:$E$1593,3,FALSE)</f>
        <v xml:space="preserve">AEROSOL 3 EN 1 NEGRO BRILLANTE 240CC    </v>
      </c>
      <c r="D912" s="62">
        <f>VLOOKUP(A912,Datos!$A$10:$E$1593,4,FALSE)</f>
        <v>12</v>
      </c>
      <c r="E912" s="63">
        <f>VLOOKUP(A912,Datos!$A$10:$E$1593,5,FALSE)</f>
        <v>4613.9399999999996</v>
      </c>
      <c r="F912" s="64">
        <f t="shared" si="140"/>
        <v>4613.9399999999996</v>
      </c>
      <c r="G912" s="61"/>
      <c r="H912" s="61"/>
      <c r="I912" s="139">
        <f t="shared" si="141"/>
        <v>0</v>
      </c>
      <c r="J912" s="210"/>
    </row>
    <row r="913" spans="1:10" ht="18" customHeight="1" x14ac:dyDescent="0.3">
      <c r="A913" s="107">
        <v>2056</v>
      </c>
      <c r="B913" s="60" t="s">
        <v>924</v>
      </c>
      <c r="C913" s="69" t="str">
        <f>VLOOKUP(A913,Datos!$A$10:$E$1593,3,FALSE)</f>
        <v xml:space="preserve">AEROSOL 3 EN 1 NEGRO MATE 240CC         </v>
      </c>
      <c r="D913" s="69">
        <f>VLOOKUP(A913,Datos!$A$10:$E$1593,4,FALSE)</f>
        <v>12</v>
      </c>
      <c r="E913" s="70">
        <f>VLOOKUP(A913,Datos!$A$10:$E$1593,5,FALSE)</f>
        <v>4613.9399999999996</v>
      </c>
      <c r="F913" s="68">
        <f t="shared" si="140"/>
        <v>4613.9399999999996</v>
      </c>
      <c r="G913" s="60"/>
      <c r="H913" s="60"/>
      <c r="I913" s="94">
        <f t="shared" si="141"/>
        <v>0</v>
      </c>
      <c r="J913" s="210"/>
    </row>
    <row r="914" spans="1:10" ht="18" customHeight="1" x14ac:dyDescent="0.3">
      <c r="A914" s="111">
        <v>2057</v>
      </c>
      <c r="B914" s="61" t="s">
        <v>924</v>
      </c>
      <c r="C914" s="62" t="str">
        <f>VLOOKUP(A914,Datos!$A$10:$E$1593,3,FALSE)</f>
        <v xml:space="preserve">AEROSOL 3 EN 1 NEGRO SATINADO 240CC     </v>
      </c>
      <c r="D914" s="62">
        <f>VLOOKUP(A914,Datos!$A$10:$E$1593,4,FALSE)</f>
        <v>12</v>
      </c>
      <c r="E914" s="63">
        <f>VLOOKUP(A914,Datos!$A$10:$E$1593,5,FALSE)</f>
        <v>4613.9399999999996</v>
      </c>
      <c r="F914" s="64">
        <f t="shared" si="140"/>
        <v>4613.9399999999996</v>
      </c>
      <c r="G914" s="61"/>
      <c r="H914" s="61"/>
      <c r="I914" s="139">
        <f t="shared" si="141"/>
        <v>0</v>
      </c>
      <c r="J914" s="210"/>
    </row>
    <row r="915" spans="1:10" ht="18" customHeight="1" x14ac:dyDescent="0.3">
      <c r="A915" s="107">
        <v>2058</v>
      </c>
      <c r="B915" s="60" t="s">
        <v>924</v>
      </c>
      <c r="C915" s="69" t="str">
        <f>VLOOKUP(A915,Datos!$A$10:$E$1593,3,FALSE)</f>
        <v xml:space="preserve">AEROSOL 3 EN 1 GRIS 240CC               </v>
      </c>
      <c r="D915" s="69">
        <f>VLOOKUP(A915,Datos!$A$10:$E$1593,4,FALSE)</f>
        <v>12</v>
      </c>
      <c r="E915" s="70">
        <f>VLOOKUP(A915,Datos!$A$10:$E$1593,5,FALSE)</f>
        <v>4613.9399999999996</v>
      </c>
      <c r="F915" s="68">
        <f t="shared" si="140"/>
        <v>4613.9399999999996</v>
      </c>
      <c r="G915" s="60"/>
      <c r="H915" s="60"/>
      <c r="I915" s="94">
        <f t="shared" si="141"/>
        <v>0</v>
      </c>
      <c r="J915" s="210"/>
    </row>
    <row r="916" spans="1:10" ht="18" customHeight="1" x14ac:dyDescent="0.3">
      <c r="A916" s="111">
        <v>2059</v>
      </c>
      <c r="B916" s="61" t="s">
        <v>924</v>
      </c>
      <c r="C916" s="62" t="str">
        <f>VLOOKUP(A916,Datos!$A$10:$E$1593,3,FALSE)</f>
        <v xml:space="preserve">AEROSOL 3 EN 1 VERDE INGLES 240CC       </v>
      </c>
      <c r="D916" s="62">
        <f>VLOOKUP(A916,Datos!$A$10:$E$1593,4,FALSE)</f>
        <v>12</v>
      </c>
      <c r="E916" s="63">
        <f>VLOOKUP(A916,Datos!$A$10:$E$1593,5,FALSE)</f>
        <v>4613.9399999999996</v>
      </c>
      <c r="F916" s="64">
        <f t="shared" si="140"/>
        <v>4613.9399999999996</v>
      </c>
      <c r="G916" s="61"/>
      <c r="H916" s="61"/>
      <c r="I916" s="139">
        <f t="shared" si="141"/>
        <v>0</v>
      </c>
      <c r="J916" s="210"/>
    </row>
    <row r="917" spans="1:10" ht="18" customHeight="1" x14ac:dyDescent="0.3">
      <c r="A917" s="107">
        <v>2189</v>
      </c>
      <c r="B917" s="60" t="s">
        <v>924</v>
      </c>
      <c r="C917" s="69" t="str">
        <f>VLOOKUP(A917,Datos!$A$10:$E$1593,3,FALSE)</f>
        <v xml:space="preserve">AEROSOL 3 EN 1  ROJO VIVO               </v>
      </c>
      <c r="D917" s="69">
        <f>VLOOKUP(A917,Datos!$A$10:$E$1593,4,FALSE)</f>
        <v>12</v>
      </c>
      <c r="E917" s="70">
        <f>VLOOKUP(A917,Datos!$A$10:$E$1593,5,FALSE)</f>
        <v>4613.9399999999996</v>
      </c>
      <c r="F917" s="68">
        <f t="shared" si="140"/>
        <v>4613.9399999999996</v>
      </c>
      <c r="G917" s="60"/>
      <c r="H917" s="60"/>
      <c r="I917" s="94">
        <f t="shared" si="141"/>
        <v>0</v>
      </c>
      <c r="J917" s="210"/>
    </row>
    <row r="918" spans="1:10" ht="18" customHeight="1" x14ac:dyDescent="0.3">
      <c r="A918" s="111">
        <v>2190</v>
      </c>
      <c r="B918" s="61" t="s">
        <v>924</v>
      </c>
      <c r="C918" s="62" t="str">
        <f>VLOOKUP(A918,Datos!$A$10:$E$1593,3,FALSE)</f>
        <v xml:space="preserve">AEROSOL 3 EN 1  CELESTE                 </v>
      </c>
      <c r="D918" s="62">
        <f>VLOOKUP(A918,Datos!$A$10:$E$1593,4,FALSE)</f>
        <v>12</v>
      </c>
      <c r="E918" s="63">
        <f>VLOOKUP(A918,Datos!$A$10:$E$1593,5,FALSE)</f>
        <v>4613.9399999999996</v>
      </c>
      <c r="F918" s="64">
        <f t="shared" si="140"/>
        <v>4613.9399999999996</v>
      </c>
      <c r="G918" s="61"/>
      <c r="H918" s="61"/>
      <c r="I918" s="139">
        <f t="shared" si="141"/>
        <v>0</v>
      </c>
      <c r="J918" s="210"/>
    </row>
    <row r="919" spans="1:10" ht="18" customHeight="1" x14ac:dyDescent="0.3">
      <c r="A919" s="107">
        <v>2193</v>
      </c>
      <c r="B919" s="60" t="s">
        <v>924</v>
      </c>
      <c r="C919" s="69" t="str">
        <f>VLOOKUP(A919,Datos!$A$10:$E$1593,3,FALSE)</f>
        <v xml:space="preserve">AEROSOL 3 EN 1  VIOLETA                 </v>
      </c>
      <c r="D919" s="69">
        <f>VLOOKUP(A919,Datos!$A$10:$E$1593,4,FALSE)</f>
        <v>12</v>
      </c>
      <c r="E919" s="70">
        <f>VLOOKUP(A919,Datos!$A$10:$E$1593,5,FALSE)</f>
        <v>4613.9399999999996</v>
      </c>
      <c r="F919" s="68">
        <f t="shared" si="140"/>
        <v>4613.9399999999996</v>
      </c>
      <c r="G919" s="60"/>
      <c r="H919" s="60"/>
      <c r="I919" s="94">
        <f t="shared" si="141"/>
        <v>0</v>
      </c>
      <c r="J919" s="210"/>
    </row>
    <row r="920" spans="1:10" ht="18" customHeight="1" x14ac:dyDescent="0.3">
      <c r="A920" s="111">
        <v>2194</v>
      </c>
      <c r="B920" s="61" t="s">
        <v>924</v>
      </c>
      <c r="C920" s="62" t="str">
        <f>VLOOKUP(A920,Datos!$A$10:$E$1593,3,FALSE)</f>
        <v xml:space="preserve">AEROSOL 3 EN 1  AZUL TRAFUL             </v>
      </c>
      <c r="D920" s="62">
        <f>VLOOKUP(A920,Datos!$A$10:$E$1593,4,FALSE)</f>
        <v>12</v>
      </c>
      <c r="E920" s="63">
        <f>VLOOKUP(A920,Datos!$A$10:$E$1593,5,FALSE)</f>
        <v>4613.9399999999996</v>
      </c>
      <c r="F920" s="64">
        <f t="shared" si="140"/>
        <v>4613.9399999999996</v>
      </c>
      <c r="G920" s="61"/>
      <c r="H920" s="61"/>
      <c r="I920" s="139">
        <f t="shared" si="141"/>
        <v>0</v>
      </c>
      <c r="J920" s="210"/>
    </row>
    <row r="921" spans="1:10" ht="18" customHeight="1" x14ac:dyDescent="0.3">
      <c r="A921" s="107">
        <v>2195</v>
      </c>
      <c r="B921" s="60" t="s">
        <v>924</v>
      </c>
      <c r="C921" s="69" t="str">
        <f>VLOOKUP(A921,Datos!$A$10:$E$1593,3,FALSE)</f>
        <v xml:space="preserve">AEROSOL 3 EN 1  ROSA                    </v>
      </c>
      <c r="D921" s="69">
        <f>VLOOKUP(A921,Datos!$A$10:$E$1593,4,FALSE)</f>
        <v>12</v>
      </c>
      <c r="E921" s="70">
        <f>VLOOKUP(A921,Datos!$A$10:$E$1593,5,FALSE)</f>
        <v>4613.9399999999996</v>
      </c>
      <c r="F921" s="68">
        <f t="shared" si="140"/>
        <v>4613.9399999999996</v>
      </c>
      <c r="G921" s="60"/>
      <c r="H921" s="60"/>
      <c r="I921" s="94">
        <f t="shared" si="141"/>
        <v>0</v>
      </c>
      <c r="J921" s="210"/>
    </row>
    <row r="922" spans="1:10" ht="18" customHeight="1" x14ac:dyDescent="0.3">
      <c r="A922" s="111">
        <v>2196</v>
      </c>
      <c r="B922" s="61" t="s">
        <v>924</v>
      </c>
      <c r="C922" s="62" t="str">
        <f>VLOOKUP(A922,Datos!$A$10:$E$1593,3,FALSE)</f>
        <v xml:space="preserve">AEROSOL 3 EN 1  VERDE CLARO             </v>
      </c>
      <c r="D922" s="62">
        <f>VLOOKUP(A922,Datos!$A$10:$E$1593,4,FALSE)</f>
        <v>12</v>
      </c>
      <c r="E922" s="63">
        <f>VLOOKUP(A922,Datos!$A$10:$E$1593,5,FALSE)</f>
        <v>4613.9399999999996</v>
      </c>
      <c r="F922" s="64">
        <f t="shared" si="140"/>
        <v>4613.9399999999996</v>
      </c>
      <c r="G922" s="61"/>
      <c r="H922" s="61"/>
      <c r="I922" s="139">
        <f t="shared" si="141"/>
        <v>0</v>
      </c>
      <c r="J922" s="210"/>
    </row>
    <row r="923" spans="1:10" ht="18" customHeight="1" x14ac:dyDescent="0.3">
      <c r="A923" s="107">
        <v>2197</v>
      </c>
      <c r="B923" s="60" t="s">
        <v>924</v>
      </c>
      <c r="C923" s="69" t="str">
        <f>VLOOKUP(A923,Datos!$A$10:$E$1593,3,FALSE)</f>
        <v xml:space="preserve">AEROSOL 3 EN 1  GRIS ESPACIAL           </v>
      </c>
      <c r="D923" s="69">
        <f>VLOOKUP(A923,Datos!$A$10:$E$1593,4,FALSE)</f>
        <v>12</v>
      </c>
      <c r="E923" s="70">
        <f>VLOOKUP(A923,Datos!$A$10:$E$1593,5,FALSE)</f>
        <v>4613.9399999999996</v>
      </c>
      <c r="F923" s="68">
        <f t="shared" si="140"/>
        <v>4613.9399999999996</v>
      </c>
      <c r="G923" s="60"/>
      <c r="H923" s="60"/>
      <c r="I923" s="94">
        <f t="shared" si="141"/>
        <v>0</v>
      </c>
      <c r="J923" s="210"/>
    </row>
    <row r="924" spans="1:10" ht="18" customHeight="1" x14ac:dyDescent="0.3">
      <c r="A924" s="111">
        <v>2198</v>
      </c>
      <c r="B924" s="61" t="s">
        <v>924</v>
      </c>
      <c r="C924" s="62" t="str">
        <f>VLOOKUP(A924,Datos!$A$10:$E$1593,3,FALSE)</f>
        <v xml:space="preserve">AEROSOL 3 EN 1  AZULEJO                 </v>
      </c>
      <c r="D924" s="62">
        <f>VLOOKUP(A924,Datos!$A$10:$E$1593,4,FALSE)</f>
        <v>12</v>
      </c>
      <c r="E924" s="63">
        <f>VLOOKUP(A924,Datos!$A$10:$E$1593,5,FALSE)</f>
        <v>4613.9399999999996</v>
      </c>
      <c r="F924" s="64">
        <f t="shared" si="140"/>
        <v>4613.9399999999996</v>
      </c>
      <c r="G924" s="61"/>
      <c r="H924" s="61"/>
      <c r="I924" s="139">
        <f t="shared" si="141"/>
        <v>0</v>
      </c>
      <c r="J924" s="210"/>
    </row>
    <row r="925" spans="1:10" ht="18" customHeight="1" x14ac:dyDescent="0.3">
      <c r="A925" s="107">
        <v>2199</v>
      </c>
      <c r="B925" s="60" t="s">
        <v>924</v>
      </c>
      <c r="C925" s="69" t="str">
        <f>VLOOKUP(A925,Datos!$A$10:$E$1593,3,FALSE)</f>
        <v xml:space="preserve">AEROSOL 3 EN 1  AZUL MARINO             </v>
      </c>
      <c r="D925" s="69">
        <f>VLOOKUP(A925,Datos!$A$10:$E$1593,4,FALSE)</f>
        <v>12</v>
      </c>
      <c r="E925" s="70">
        <f>VLOOKUP(A925,Datos!$A$10:$E$1593,5,FALSE)</f>
        <v>4613.9399999999996</v>
      </c>
      <c r="F925" s="68">
        <f t="shared" si="140"/>
        <v>4613.9399999999996</v>
      </c>
      <c r="G925" s="60"/>
      <c r="H925" s="60"/>
      <c r="I925" s="94">
        <f t="shared" si="141"/>
        <v>0</v>
      </c>
      <c r="J925" s="210"/>
    </row>
    <row r="926" spans="1:10" ht="18" customHeight="1" x14ac:dyDescent="0.3">
      <c r="A926" s="111">
        <v>2200</v>
      </c>
      <c r="B926" s="61" t="s">
        <v>924</v>
      </c>
      <c r="C926" s="62" t="str">
        <f>VLOOKUP(A926,Datos!$A$10:$E$1593,3,FALSE)</f>
        <v xml:space="preserve">AEROSOL 3 EN 1  GRIS PERLA              </v>
      </c>
      <c r="D926" s="62">
        <f>VLOOKUP(A926,Datos!$A$10:$E$1593,4,FALSE)</f>
        <v>12</v>
      </c>
      <c r="E926" s="63">
        <f>VLOOKUP(A926,Datos!$A$10:$E$1593,5,FALSE)</f>
        <v>4613.9399999999996</v>
      </c>
      <c r="F926" s="64">
        <f t="shared" si="140"/>
        <v>4613.9399999999996</v>
      </c>
      <c r="G926" s="61"/>
      <c r="H926" s="61"/>
      <c r="I926" s="139">
        <f t="shared" si="141"/>
        <v>0</v>
      </c>
      <c r="J926" s="210"/>
    </row>
    <row r="927" spans="1:10" ht="18" customHeight="1" x14ac:dyDescent="0.3">
      <c r="A927" s="107">
        <v>2201</v>
      </c>
      <c r="B927" s="60" t="s">
        <v>924</v>
      </c>
      <c r="C927" s="69" t="str">
        <f>VLOOKUP(A927,Datos!$A$10:$E$1593,3,FALSE)</f>
        <v xml:space="preserve">AEROSOL 3 EN 1  BEIGE                   </v>
      </c>
      <c r="D927" s="69">
        <f>VLOOKUP(A927,Datos!$A$10:$E$1593,4,FALSE)</f>
        <v>12</v>
      </c>
      <c r="E927" s="70">
        <f>VLOOKUP(A927,Datos!$A$10:$E$1593,5,FALSE)</f>
        <v>4613.9399999999996</v>
      </c>
      <c r="F927" s="68">
        <f t="shared" si="140"/>
        <v>4613.9399999999996</v>
      </c>
      <c r="G927" s="60"/>
      <c r="H927" s="60"/>
      <c r="I927" s="94">
        <f t="shared" si="141"/>
        <v>0</v>
      </c>
      <c r="J927" s="210"/>
    </row>
    <row r="928" spans="1:10" ht="18" customHeight="1" x14ac:dyDescent="0.3">
      <c r="A928" s="111">
        <v>2202</v>
      </c>
      <c r="B928" s="61" t="s">
        <v>924</v>
      </c>
      <c r="C928" s="62" t="str">
        <f>VLOOKUP(A928,Datos!$A$10:$E$1593,3,FALSE)</f>
        <v xml:space="preserve">AEROSOL 3 EN 1  GRIS OSCURO             </v>
      </c>
      <c r="D928" s="62">
        <f>VLOOKUP(A928,Datos!$A$10:$E$1593,4,FALSE)</f>
        <v>12</v>
      </c>
      <c r="E928" s="63">
        <f>VLOOKUP(A928,Datos!$A$10:$E$1593,5,FALSE)</f>
        <v>4613.9399999999996</v>
      </c>
      <c r="F928" s="64">
        <f t="shared" si="140"/>
        <v>4613.9399999999996</v>
      </c>
      <c r="G928" s="61"/>
      <c r="H928" s="61"/>
      <c r="I928" s="139">
        <f t="shared" si="141"/>
        <v>0</v>
      </c>
      <c r="J928" s="237"/>
    </row>
    <row r="929" spans="1:26" ht="18" customHeight="1" x14ac:dyDescent="0.3">
      <c r="A929" s="107">
        <v>2203</v>
      </c>
      <c r="B929" s="60" t="s">
        <v>924</v>
      </c>
      <c r="C929" s="69" t="str">
        <f>VLOOKUP(A929,Datos!$A$10:$E$1593,3,FALSE)</f>
        <v xml:space="preserve">AEROSOL 3 EN 1  NEGRO ALTA TEMP         </v>
      </c>
      <c r="D929" s="69">
        <f>VLOOKUP(A929,Datos!$A$10:$E$1593,4,FALSE)</f>
        <v>12</v>
      </c>
      <c r="E929" s="70">
        <f>VLOOKUP(A929,Datos!$A$10:$E$1593,5,FALSE)</f>
        <v>8514.17</v>
      </c>
      <c r="F929" s="68">
        <f t="shared" si="140"/>
        <v>8514.17</v>
      </c>
      <c r="G929" s="60"/>
      <c r="H929" s="60"/>
      <c r="I929" s="94">
        <f t="shared" si="141"/>
        <v>0</v>
      </c>
      <c r="J929" s="144"/>
    </row>
    <row r="930" spans="1:26" ht="18" customHeight="1" x14ac:dyDescent="0.3">
      <c r="A930" s="111">
        <v>2066</v>
      </c>
      <c r="B930" s="61" t="s">
        <v>924</v>
      </c>
      <c r="C930" s="62" t="str">
        <f>VLOOKUP(A930,Datos!$A$10:$E$1593,3,FALSE)</f>
        <v xml:space="preserve">AEROSOL ANTIOXIDO 240CC                 </v>
      </c>
      <c r="D930" s="62">
        <f>VLOOKUP(A930,Datos!$A$10:$E$1593,4,FALSE)</f>
        <v>12</v>
      </c>
      <c r="E930" s="63">
        <f>VLOOKUP(A930,Datos!$A$10:$E$1593,5,FALSE)</f>
        <v>4613.9399999999996</v>
      </c>
      <c r="F930" s="64">
        <f t="shared" si="140"/>
        <v>4613.9399999999996</v>
      </c>
      <c r="G930" s="61"/>
      <c r="H930" s="61"/>
      <c r="I930" s="139">
        <f t="shared" si="141"/>
        <v>0</v>
      </c>
      <c r="J930" s="142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8" customHeight="1" x14ac:dyDescent="0.3">
      <c r="A931" s="107">
        <v>2062</v>
      </c>
      <c r="B931" s="60" t="s">
        <v>924</v>
      </c>
      <c r="C931" s="69" t="str">
        <f>VLOOKUP(A931,Datos!$A$10:$E$1593,3,FALSE)</f>
        <v xml:space="preserve">AEROSOL 3 EN 1 FLUOR AMARILLO 240CC     </v>
      </c>
      <c r="D931" s="69">
        <f>VLOOKUP(A931,Datos!$A$10:$E$1593,4,FALSE)</f>
        <v>6</v>
      </c>
      <c r="E931" s="70">
        <f>VLOOKUP(A931,Datos!$A$10:$E$1593,5,FALSE)</f>
        <v>9294.77</v>
      </c>
      <c r="F931" s="68">
        <f t="shared" si="140"/>
        <v>9294.77</v>
      </c>
      <c r="G931" s="60"/>
      <c r="H931" s="60"/>
      <c r="I931" s="94">
        <f t="shared" si="141"/>
        <v>0</v>
      </c>
      <c r="J931" s="143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8" customHeight="1" x14ac:dyDescent="0.3">
      <c r="A932" s="111">
        <v>2063</v>
      </c>
      <c r="B932" s="61" t="s">
        <v>924</v>
      </c>
      <c r="C932" s="62" t="str">
        <f>VLOOKUP(A932,Datos!$A$10:$E$1593,3,FALSE)</f>
        <v xml:space="preserve">AEROSOL 3 EN 1 FLUOR NARANJA 240CC      </v>
      </c>
      <c r="D932" s="62">
        <f>VLOOKUP(A932,Datos!$A$10:$E$1593,4,FALSE)</f>
        <v>6</v>
      </c>
      <c r="E932" s="63">
        <f>VLOOKUP(A932,Datos!$A$10:$E$1593,5,FALSE)</f>
        <v>9294.77</v>
      </c>
      <c r="F932" s="64">
        <f t="shared" si="140"/>
        <v>9294.77</v>
      </c>
      <c r="G932" s="61"/>
      <c r="H932" s="61"/>
      <c r="I932" s="139">
        <f t="shared" si="141"/>
        <v>0</v>
      </c>
      <c r="J932" s="143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8" customHeight="1" x14ac:dyDescent="0.3">
      <c r="A933" s="107">
        <v>2064</v>
      </c>
      <c r="B933" s="60" t="s">
        <v>924</v>
      </c>
      <c r="C933" s="69" t="str">
        <f>VLOOKUP(A933,Datos!$A$10:$E$1593,3,FALSE)</f>
        <v xml:space="preserve">AEROSOL3 EN 1 FLUOR ROJO 240CC          </v>
      </c>
      <c r="D933" s="69">
        <f>VLOOKUP(A933,Datos!$A$10:$E$1593,4,FALSE)</f>
        <v>6</v>
      </c>
      <c r="E933" s="70">
        <f>VLOOKUP(A933,Datos!$A$10:$E$1593,5,FALSE)</f>
        <v>9294.77</v>
      </c>
      <c r="F933" s="68">
        <f t="shared" si="140"/>
        <v>9294.77</v>
      </c>
      <c r="G933" s="60"/>
      <c r="H933" s="60"/>
      <c r="I933" s="94">
        <f t="shared" si="141"/>
        <v>0</v>
      </c>
      <c r="J933" s="143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8" customHeight="1" x14ac:dyDescent="0.3">
      <c r="A934" s="111">
        <v>2065</v>
      </c>
      <c r="B934" s="61" t="s">
        <v>924</v>
      </c>
      <c r="C934" s="62" t="str">
        <f>VLOOKUP(A934,Datos!$A$10:$E$1593,3,FALSE)</f>
        <v xml:space="preserve">AEROSOL 3 EN 1 FLUOR VERDE 240CC        </v>
      </c>
      <c r="D934" s="62">
        <f>VLOOKUP(A934,Datos!$A$10:$E$1593,4,FALSE)</f>
        <v>6</v>
      </c>
      <c r="E934" s="63">
        <f>VLOOKUP(A934,Datos!$A$10:$E$1593,5,FALSE)</f>
        <v>9294.77</v>
      </c>
      <c r="F934" s="64">
        <f t="shared" si="140"/>
        <v>9294.77</v>
      </c>
      <c r="G934" s="61"/>
      <c r="H934" s="61"/>
      <c r="I934" s="139">
        <f t="shared" si="141"/>
        <v>0</v>
      </c>
      <c r="J934" s="143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8" customHeight="1" x14ac:dyDescent="0.3">
      <c r="A935" s="107">
        <v>2206</v>
      </c>
      <c r="B935" s="60" t="s">
        <v>924</v>
      </c>
      <c r="C935" s="69" t="str">
        <f>VLOOKUP(A935,Datos!$A$10:$E$1593,3,FALSE)</f>
        <v xml:space="preserve">AEROSOL METALIZADO AZUL                 </v>
      </c>
      <c r="D935" s="69">
        <f>VLOOKUP(A935,Datos!$A$10:$E$1593,4,FALSE)</f>
        <v>6</v>
      </c>
      <c r="E935" s="70">
        <f>VLOOKUP(A935,Datos!$A$10:$E$1593,5,FALSE)</f>
        <v>11160.84</v>
      </c>
      <c r="F935" s="68">
        <f t="shared" si="140"/>
        <v>11160.84</v>
      </c>
      <c r="G935" s="60"/>
      <c r="H935" s="60"/>
      <c r="I935" s="94">
        <f t="shared" si="141"/>
        <v>0</v>
      </c>
      <c r="J935" s="144"/>
    </row>
    <row r="936" spans="1:26" ht="18" customHeight="1" x14ac:dyDescent="0.3">
      <c r="A936" s="111">
        <v>2207</v>
      </c>
      <c r="B936" s="61" t="s">
        <v>924</v>
      </c>
      <c r="C936" s="62" t="str">
        <f>VLOOKUP(A936,Datos!$A$10:$E$1593,3,FALSE)</f>
        <v xml:space="preserve">AEROSOL METALIZADO ROJO                 </v>
      </c>
      <c r="D936" s="62">
        <f>VLOOKUP(A936,Datos!$A$10:$E$1593,4,FALSE)</f>
        <v>6</v>
      </c>
      <c r="E936" s="63">
        <f>VLOOKUP(A936,Datos!$A$10:$E$1593,5,FALSE)</f>
        <v>11160.84</v>
      </c>
      <c r="F936" s="64">
        <f t="shared" ref="F936:F957" si="142">E936-(E936*DESC)</f>
        <v>11160.84</v>
      </c>
      <c r="G936" s="61"/>
      <c r="H936" s="61"/>
      <c r="I936" s="139">
        <f t="shared" si="141"/>
        <v>0</v>
      </c>
      <c r="J936" s="143"/>
    </row>
    <row r="937" spans="1:26" ht="18" customHeight="1" x14ac:dyDescent="0.3">
      <c r="A937" s="107">
        <v>2208</v>
      </c>
      <c r="B937" s="60" t="s">
        <v>924</v>
      </c>
      <c r="C937" s="69" t="str">
        <f>VLOOKUP(A937,Datos!$A$10:$E$1593,3,FALSE)</f>
        <v xml:space="preserve">AEROSOL METALIZADO VERDE                </v>
      </c>
      <c r="D937" s="69">
        <f>VLOOKUP(A937,Datos!$A$10:$E$1593,4,FALSE)</f>
        <v>6</v>
      </c>
      <c r="E937" s="70">
        <f>VLOOKUP(A937,Datos!$A$10:$E$1593,5,FALSE)</f>
        <v>11160.84</v>
      </c>
      <c r="F937" s="68">
        <f t="shared" si="142"/>
        <v>11160.84</v>
      </c>
      <c r="G937" s="60"/>
      <c r="H937" s="60"/>
      <c r="I937" s="94">
        <f t="shared" si="141"/>
        <v>0</v>
      </c>
      <c r="J937" s="143"/>
    </row>
    <row r="938" spans="1:26" ht="18" customHeight="1" x14ac:dyDescent="0.3">
      <c r="A938" s="111">
        <v>2209</v>
      </c>
      <c r="B938" s="61" t="s">
        <v>924</v>
      </c>
      <c r="C938" s="62" t="str">
        <f>VLOOKUP(A938,Datos!$A$10:$E$1593,3,FALSE)</f>
        <v xml:space="preserve">AEROSOL METALIZADO NEGRO                </v>
      </c>
      <c r="D938" s="62">
        <f>VLOOKUP(A938,Datos!$A$10:$E$1593,4,FALSE)</f>
        <v>6</v>
      </c>
      <c r="E938" s="63">
        <f>VLOOKUP(A938,Datos!$A$10:$E$1593,5,FALSE)</f>
        <v>11160.84</v>
      </c>
      <c r="F938" s="64">
        <f t="shared" si="142"/>
        <v>11160.84</v>
      </c>
      <c r="G938" s="61"/>
      <c r="H938" s="61"/>
      <c r="I938" s="139">
        <f t="shared" si="141"/>
        <v>0</v>
      </c>
      <c r="J938" s="143"/>
    </row>
    <row r="939" spans="1:26" ht="18" customHeight="1" x14ac:dyDescent="0.3">
      <c r="A939" s="107">
        <v>2060</v>
      </c>
      <c r="B939" s="60" t="s">
        <v>924</v>
      </c>
      <c r="C939" s="69" t="str">
        <f>VLOOKUP(A939,Datos!$A$10:$E$1593,3,FALSE)</f>
        <v xml:space="preserve">AEROSOL 3 EN 1 METALIZADO ORO 240CC     </v>
      </c>
      <c r="D939" s="69">
        <f>VLOOKUP(A939,Datos!$A$10:$E$1593,4,FALSE)</f>
        <v>12</v>
      </c>
      <c r="E939" s="70">
        <f>VLOOKUP(A939,Datos!$A$10:$E$1593,5,FALSE)</f>
        <v>8247.36</v>
      </c>
      <c r="F939" s="68">
        <f t="shared" si="142"/>
        <v>8247.36</v>
      </c>
      <c r="G939" s="60"/>
      <c r="H939" s="60"/>
      <c r="I939" s="94">
        <f t="shared" si="141"/>
        <v>0</v>
      </c>
      <c r="J939" s="143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8" customHeight="1" x14ac:dyDescent="0.3">
      <c r="A940" s="111">
        <v>2061</v>
      </c>
      <c r="B940" s="61" t="s">
        <v>924</v>
      </c>
      <c r="C940" s="62" t="str">
        <f>VLOOKUP(A940,Datos!$A$10:$E$1593,3,FALSE)</f>
        <v xml:space="preserve">AEROSOL 3 EN 1 METALIZADO PLATA 240CC   </v>
      </c>
      <c r="D940" s="62">
        <f>VLOOKUP(A940,Datos!$A$10:$E$1593,4,FALSE)</f>
        <v>12</v>
      </c>
      <c r="E940" s="63">
        <f>VLOOKUP(A940,Datos!$A$10:$E$1593,5,FALSE)</f>
        <v>7099.1</v>
      </c>
      <c r="F940" s="64">
        <f t="shared" si="142"/>
        <v>7099.1</v>
      </c>
      <c r="G940" s="61"/>
      <c r="H940" s="61"/>
      <c r="I940" s="139">
        <f t="shared" si="141"/>
        <v>0</v>
      </c>
      <c r="J940" s="143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8" customHeight="1" x14ac:dyDescent="0.3">
      <c r="A941" s="107">
        <v>2172</v>
      </c>
      <c r="B941" s="60" t="s">
        <v>924</v>
      </c>
      <c r="C941" s="69" t="str">
        <f>VLOOKUP(A941,Datos!$A$10:$E$1593,3,FALSE)</f>
        <v xml:space="preserve">AEROSOL 3 EN 1  METALIZADO COBRE        </v>
      </c>
      <c r="D941" s="69">
        <f>VLOOKUP(A941,Datos!$A$10:$E$1593,4,FALSE)</f>
        <v>12</v>
      </c>
      <c r="E941" s="70">
        <f>VLOOKUP(A941,Datos!$A$10:$E$1593,5,FALSE)</f>
        <v>8247.34</v>
      </c>
      <c r="F941" s="68">
        <f t="shared" si="142"/>
        <v>8247.34</v>
      </c>
      <c r="G941" s="60"/>
      <c r="H941" s="60"/>
      <c r="I941" s="94">
        <f t="shared" si="141"/>
        <v>0</v>
      </c>
      <c r="J941" s="142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8" customHeight="1" x14ac:dyDescent="0.3">
      <c r="A942" s="111">
        <v>24005</v>
      </c>
      <c r="B942" s="61" t="s">
        <v>963</v>
      </c>
      <c r="C942" s="62" t="str">
        <f>VLOOKUP(A942,Datos!$A$10:$E$1593,3,FALSE)</f>
        <v xml:space="preserve">AEROSOL ANTIOXIDO 237 CC                </v>
      </c>
      <c r="D942" s="62">
        <f>VLOOKUP(A942,Datos!$A$10:$E$1593,4,FALSE)</f>
        <v>6</v>
      </c>
      <c r="E942" s="63">
        <f>VLOOKUP(A942,Datos!$A$10:$E$1593,5,FALSE)</f>
        <v>4125.3900000000003</v>
      </c>
      <c r="F942" s="64">
        <f t="shared" si="142"/>
        <v>4125.3900000000003</v>
      </c>
      <c r="G942" s="61"/>
      <c r="H942" s="61"/>
      <c r="I942" s="139">
        <f t="shared" si="141"/>
        <v>0</v>
      </c>
      <c r="J942" s="209"/>
    </row>
    <row r="943" spans="1:26" ht="18" customHeight="1" x14ac:dyDescent="0.3">
      <c r="A943" s="107">
        <v>24035</v>
      </c>
      <c r="B943" s="60" t="s">
        <v>963</v>
      </c>
      <c r="C943" s="69" t="str">
        <f>VLOOKUP(A943,Datos!$A$10:$E$1593,3,FALSE)</f>
        <v xml:space="preserve">AEROSOL VERDE CLARO 237 CC              </v>
      </c>
      <c r="D943" s="69">
        <f>VLOOKUP(A943,Datos!$A$10:$E$1593,4,FALSE)</f>
        <v>6</v>
      </c>
      <c r="E943" s="70">
        <f>VLOOKUP(A943,Datos!$A$10:$E$1593,5,FALSE)</f>
        <v>4125.3900000000003</v>
      </c>
      <c r="F943" s="68">
        <f t="shared" si="142"/>
        <v>4125.3900000000003</v>
      </c>
      <c r="G943" s="60"/>
      <c r="H943" s="60"/>
      <c r="I943" s="94">
        <f t="shared" si="141"/>
        <v>0</v>
      </c>
      <c r="J943" s="210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8" customHeight="1" x14ac:dyDescent="0.3">
      <c r="A944" s="107">
        <v>24009</v>
      </c>
      <c r="B944" s="60" t="s">
        <v>963</v>
      </c>
      <c r="C944" s="69" t="str">
        <f>VLOOKUP(A944,Datos!$A$10:$E$1593,3,FALSE)</f>
        <v xml:space="preserve">AEROSOL BERMELLON 237 CC                </v>
      </c>
      <c r="D944" s="69">
        <f>VLOOKUP(A944,Datos!$A$10:$E$1593,4,FALSE)</f>
        <v>6</v>
      </c>
      <c r="E944" s="70">
        <f>VLOOKUP(A944,Datos!$A$10:$E$1593,5,FALSE)</f>
        <v>4125.3900000000003</v>
      </c>
      <c r="F944" s="68">
        <f t="shared" si="142"/>
        <v>4125.3900000000003</v>
      </c>
      <c r="G944" s="60"/>
      <c r="H944" s="60"/>
      <c r="I944" s="94">
        <f t="shared" si="141"/>
        <v>0</v>
      </c>
      <c r="J944" s="210"/>
    </row>
    <row r="945" spans="1:10" ht="18" customHeight="1" x14ac:dyDescent="0.3">
      <c r="A945" s="111">
        <v>24011</v>
      </c>
      <c r="B945" s="61" t="s">
        <v>963</v>
      </c>
      <c r="C945" s="62" t="str">
        <f>VLOOKUP(A945,Datos!$A$10:$E$1593,3,FALSE)</f>
        <v xml:space="preserve">AEROSOL BLANCO MATE 237 CC              </v>
      </c>
      <c r="D945" s="62">
        <f>VLOOKUP(A945,Datos!$A$10:$E$1593,4,FALSE)</f>
        <v>6</v>
      </c>
      <c r="E945" s="63">
        <f>VLOOKUP(A945,Datos!$A$10:$E$1593,5,FALSE)</f>
        <v>4125.3900000000003</v>
      </c>
      <c r="F945" s="64">
        <f t="shared" si="142"/>
        <v>4125.3900000000003</v>
      </c>
      <c r="G945" s="61"/>
      <c r="H945" s="61"/>
      <c r="I945" s="139">
        <f t="shared" si="141"/>
        <v>0</v>
      </c>
      <c r="J945" s="210"/>
    </row>
    <row r="946" spans="1:10" ht="18" customHeight="1" x14ac:dyDescent="0.3">
      <c r="A946" s="107">
        <v>24012</v>
      </c>
      <c r="B946" s="60" t="s">
        <v>963</v>
      </c>
      <c r="C946" s="69" t="str">
        <f>VLOOKUP(A946,Datos!$A$10:$E$1593,3,FALSE)</f>
        <v xml:space="preserve">AEROSOL BLANCO SATINADO 237 CC          </v>
      </c>
      <c r="D946" s="69">
        <f>VLOOKUP(A946,Datos!$A$10:$E$1593,4,FALSE)</f>
        <v>6</v>
      </c>
      <c r="E946" s="70">
        <f>VLOOKUP(A946,Datos!$A$10:$E$1593,5,FALSE)</f>
        <v>4125.3900000000003</v>
      </c>
      <c r="F946" s="68">
        <f t="shared" si="142"/>
        <v>4125.3900000000003</v>
      </c>
      <c r="G946" s="60"/>
      <c r="H946" s="60"/>
      <c r="I946" s="94">
        <f t="shared" si="141"/>
        <v>0</v>
      </c>
      <c r="J946" s="210"/>
    </row>
    <row r="947" spans="1:10" ht="18" customHeight="1" x14ac:dyDescent="0.3">
      <c r="A947" s="111">
        <v>24013</v>
      </c>
      <c r="B947" s="61" t="s">
        <v>963</v>
      </c>
      <c r="C947" s="62" t="str">
        <f>VLOOKUP(A947,Datos!$A$10:$E$1593,3,FALSE)</f>
        <v xml:space="preserve">AEROSOL CELESTE 237 CC                  </v>
      </c>
      <c r="D947" s="62">
        <f>VLOOKUP(A947,Datos!$A$10:$E$1593,4,FALSE)</f>
        <v>6</v>
      </c>
      <c r="E947" s="63">
        <f>VLOOKUP(A947,Datos!$A$10:$E$1593,5,FALSE)</f>
        <v>4125.3900000000003</v>
      </c>
      <c r="F947" s="64">
        <f t="shared" si="142"/>
        <v>4125.3900000000003</v>
      </c>
      <c r="G947" s="61"/>
      <c r="H947" s="61"/>
      <c r="I947" s="139">
        <f t="shared" si="141"/>
        <v>0</v>
      </c>
      <c r="J947" s="210"/>
    </row>
    <row r="948" spans="1:10" ht="18" customHeight="1" x14ac:dyDescent="0.3">
      <c r="A948" s="107">
        <v>24020</v>
      </c>
      <c r="B948" s="60" t="s">
        <v>963</v>
      </c>
      <c r="C948" s="69" t="str">
        <f>VLOOKUP(A948,Datos!$A$10:$E$1593,3,FALSE)</f>
        <v xml:space="preserve">AEROSOL VERDE INGLES 237 CC             </v>
      </c>
      <c r="D948" s="69">
        <f>VLOOKUP(A948,Datos!$A$10:$E$1593,4,FALSE)</f>
        <v>6</v>
      </c>
      <c r="E948" s="70">
        <f>VLOOKUP(A948,Datos!$A$10:$E$1593,5,FALSE)</f>
        <v>4125.3900000000003</v>
      </c>
      <c r="F948" s="68">
        <f t="shared" si="142"/>
        <v>4125.3900000000003</v>
      </c>
      <c r="G948" s="60"/>
      <c r="H948" s="60"/>
      <c r="I948" s="94">
        <f t="shared" si="141"/>
        <v>0</v>
      </c>
      <c r="J948" s="210"/>
    </row>
    <row r="949" spans="1:10" ht="18" customHeight="1" x14ac:dyDescent="0.3">
      <c r="A949" s="111">
        <v>24023</v>
      </c>
      <c r="B949" s="61" t="s">
        <v>963</v>
      </c>
      <c r="C949" s="62" t="str">
        <f>VLOOKUP(A949,Datos!$A$10:$E$1593,3,FALSE)</f>
        <v xml:space="preserve">AEROSOL NARANJA 237 CC                  </v>
      </c>
      <c r="D949" s="62">
        <f>VLOOKUP(A949,Datos!$A$10:$E$1593,4,FALSE)</f>
        <v>6</v>
      </c>
      <c r="E949" s="63">
        <f>VLOOKUP(A949,Datos!$A$10:$E$1593,5,FALSE)</f>
        <v>4125.3900000000003</v>
      </c>
      <c r="F949" s="64">
        <f t="shared" si="142"/>
        <v>4125.3900000000003</v>
      </c>
      <c r="G949" s="61"/>
      <c r="H949" s="61"/>
      <c r="I949" s="139">
        <f t="shared" si="141"/>
        <v>0</v>
      </c>
      <c r="J949" s="210"/>
    </row>
    <row r="950" spans="1:10" ht="18" customHeight="1" x14ac:dyDescent="0.3">
      <c r="A950" s="107">
        <v>24026</v>
      </c>
      <c r="B950" s="60" t="s">
        <v>963</v>
      </c>
      <c r="C950" s="69" t="str">
        <f>VLOOKUP(A950,Datos!$A$10:$E$1593,3,FALSE)</f>
        <v xml:space="preserve">AEROSOL NEGRO SATINADO 237 CC           </v>
      </c>
      <c r="D950" s="69">
        <f>VLOOKUP(A950,Datos!$A$10:$E$1593,4,FALSE)</f>
        <v>6</v>
      </c>
      <c r="E950" s="70">
        <f>VLOOKUP(A950,Datos!$A$10:$E$1593,5,FALSE)</f>
        <v>4125.3900000000003</v>
      </c>
      <c r="F950" s="68">
        <f t="shared" si="142"/>
        <v>4125.3900000000003</v>
      </c>
      <c r="G950" s="60"/>
      <c r="H950" s="60"/>
      <c r="I950" s="94">
        <f t="shared" si="141"/>
        <v>0</v>
      </c>
      <c r="J950" s="210"/>
    </row>
    <row r="951" spans="1:10" ht="18" customHeight="1" x14ac:dyDescent="0.3">
      <c r="A951" s="107">
        <v>24041</v>
      </c>
      <c r="B951" s="60" t="s">
        <v>963</v>
      </c>
      <c r="C951" s="69" t="str">
        <f>VLOOKUP(A951,Datos!$A$10:$E$1593,3,FALSE)</f>
        <v xml:space="preserve">AEROSOL ALUMINIO 237 CC                 </v>
      </c>
      <c r="D951" s="69">
        <f>VLOOKUP(A951,Datos!$A$10:$E$1593,4,FALSE)</f>
        <v>6</v>
      </c>
      <c r="E951" s="70">
        <f>VLOOKUP(A951,Datos!$A$10:$E$1593,5,FALSE)</f>
        <v>4832.57</v>
      </c>
      <c r="F951" s="68">
        <f t="shared" si="142"/>
        <v>4832.57</v>
      </c>
      <c r="G951" s="60"/>
      <c r="H951" s="60"/>
      <c r="I951" s="94">
        <f t="shared" si="141"/>
        <v>0</v>
      </c>
      <c r="J951" s="210"/>
    </row>
    <row r="952" spans="1:10" ht="18" customHeight="1" x14ac:dyDescent="0.3">
      <c r="A952" s="111">
        <v>24042</v>
      </c>
      <c r="B952" s="61" t="s">
        <v>963</v>
      </c>
      <c r="C952" s="62" t="str">
        <f>VLOOKUP(A952,Datos!$A$10:$E$1593,3,FALSE)</f>
        <v xml:space="preserve">AEROSOL ROJO VIVO 237 CC                </v>
      </c>
      <c r="D952" s="62">
        <f>VLOOKUP(A952,Datos!$A$10:$E$1593,4,FALSE)</f>
        <v>6</v>
      </c>
      <c r="E952" s="63">
        <f>VLOOKUP(A952,Datos!$A$10:$E$1593,5,FALSE)</f>
        <v>4125.3900000000003</v>
      </c>
      <c r="F952" s="64">
        <f t="shared" si="142"/>
        <v>4125.3900000000003</v>
      </c>
      <c r="G952" s="61"/>
      <c r="H952" s="61"/>
      <c r="I952" s="139">
        <f t="shared" si="141"/>
        <v>0</v>
      </c>
      <c r="J952" s="210"/>
    </row>
    <row r="953" spans="1:10" ht="18" customHeight="1" x14ac:dyDescent="0.3">
      <c r="A953" s="107">
        <v>24051</v>
      </c>
      <c r="B953" s="60" t="s">
        <v>963</v>
      </c>
      <c r="C953" s="69" t="str">
        <f>VLOOKUP(A953,Datos!$A$10:$E$1593,3,FALSE)</f>
        <v xml:space="preserve">AEROSOL BLANCO BRILLANTE 350 CC         </v>
      </c>
      <c r="D953" s="69">
        <f>VLOOKUP(A953,Datos!$A$10:$E$1593,4,FALSE)</f>
        <v>6</v>
      </c>
      <c r="E953" s="70">
        <f>VLOOKUP(A953,Datos!$A$10:$E$1593,5,FALSE)</f>
        <v>5945.97</v>
      </c>
      <c r="F953" s="68">
        <f t="shared" si="142"/>
        <v>5945.97</v>
      </c>
      <c r="G953" s="60"/>
      <c r="H953" s="60"/>
      <c r="I953" s="94">
        <f t="shared" si="141"/>
        <v>0</v>
      </c>
      <c r="J953" s="144"/>
    </row>
    <row r="954" spans="1:10" ht="18" customHeight="1" x14ac:dyDescent="0.3">
      <c r="A954" s="111">
        <v>24052</v>
      </c>
      <c r="B954" s="61" t="s">
        <v>963</v>
      </c>
      <c r="C954" s="62" t="str">
        <f>VLOOKUP(A954,Datos!$A$10:$E$1593,3,FALSE)</f>
        <v xml:space="preserve">AEROSOL BLANCO MATE 350 CC              </v>
      </c>
      <c r="D954" s="62">
        <f>VLOOKUP(A954,Datos!$A$10:$E$1593,4,FALSE)</f>
        <v>6</v>
      </c>
      <c r="E954" s="63">
        <f>VLOOKUP(A954,Datos!$A$10:$E$1593,5,FALSE)</f>
        <v>5945.97</v>
      </c>
      <c r="F954" s="64">
        <f t="shared" si="142"/>
        <v>5945.97</v>
      </c>
      <c r="G954" s="61"/>
      <c r="H954" s="61"/>
      <c r="I954" s="139">
        <f t="shared" si="141"/>
        <v>0</v>
      </c>
      <c r="J954" s="143"/>
    </row>
    <row r="955" spans="1:10" ht="18" customHeight="1" x14ac:dyDescent="0.3">
      <c r="A955" s="107">
        <v>24053</v>
      </c>
      <c r="B955" s="60" t="s">
        <v>963</v>
      </c>
      <c r="C955" s="69" t="str">
        <f>VLOOKUP(A955,Datos!$A$10:$E$1593,3,FALSE)</f>
        <v xml:space="preserve">AEROSOL BLANCO SATINADO 350 CC          </v>
      </c>
      <c r="D955" s="69">
        <f>VLOOKUP(A955,Datos!$A$10:$E$1593,4,FALSE)</f>
        <v>6</v>
      </c>
      <c r="E955" s="70">
        <f>VLOOKUP(A955,Datos!$A$10:$E$1593,5,FALSE)</f>
        <v>5945.97</v>
      </c>
      <c r="F955" s="68">
        <f t="shared" si="142"/>
        <v>5945.97</v>
      </c>
      <c r="G955" s="60"/>
      <c r="H955" s="60"/>
      <c r="I955" s="94">
        <f t="shared" si="141"/>
        <v>0</v>
      </c>
      <c r="J955" s="143"/>
    </row>
    <row r="956" spans="1:10" ht="18" customHeight="1" x14ac:dyDescent="0.3">
      <c r="A956" s="111">
        <v>24061</v>
      </c>
      <c r="B956" s="61" t="s">
        <v>963</v>
      </c>
      <c r="C956" s="62" t="str">
        <f>VLOOKUP(A956,Datos!$A$10:$E$1593,3,FALSE)</f>
        <v xml:space="preserve">AEROSOL VERDE INGLES 350 CC             </v>
      </c>
      <c r="D956" s="62">
        <f>VLOOKUP(A956,Datos!$A$10:$E$1593,4,FALSE)</f>
        <v>6</v>
      </c>
      <c r="E956" s="63">
        <f>VLOOKUP(A956,Datos!$A$10:$E$1593,5,FALSE)</f>
        <v>5945.97</v>
      </c>
      <c r="F956" s="64">
        <f t="shared" si="142"/>
        <v>5945.97</v>
      </c>
      <c r="G956" s="61"/>
      <c r="H956" s="61"/>
      <c r="I956" s="139">
        <f t="shared" si="141"/>
        <v>0</v>
      </c>
      <c r="J956" s="143"/>
    </row>
    <row r="957" spans="1:10" ht="18" customHeight="1" thickBot="1" x14ac:dyDescent="0.35">
      <c r="A957" s="108">
        <v>24065</v>
      </c>
      <c r="B957" s="72" t="s">
        <v>963</v>
      </c>
      <c r="C957" s="73" t="str">
        <f>VLOOKUP(A957,Datos!$A$10:$E$1593,3,FALSE)</f>
        <v xml:space="preserve">AEROSOL NEGRO SATINADO 350 CC           </v>
      </c>
      <c r="D957" s="73">
        <f>VLOOKUP(A957,Datos!$A$10:$E$1593,4,FALSE)</f>
        <v>6</v>
      </c>
      <c r="E957" s="74">
        <f>VLOOKUP(A957,Datos!$A$10:$E$1593,5,FALSE)</f>
        <v>5945.97</v>
      </c>
      <c r="F957" s="75">
        <f t="shared" si="142"/>
        <v>5945.97</v>
      </c>
      <c r="G957" s="72"/>
      <c r="H957" s="72"/>
      <c r="I957" s="100">
        <f t="shared" si="141"/>
        <v>0</v>
      </c>
      <c r="J957" s="142"/>
    </row>
    <row r="958" spans="1:10" ht="19.95" customHeight="1" thickBot="1" x14ac:dyDescent="0.35">
      <c r="A958" s="200" t="s">
        <v>964</v>
      </c>
      <c r="B958" s="201"/>
      <c r="C958" s="201"/>
      <c r="D958" s="201"/>
      <c r="E958" s="201"/>
      <c r="F958" s="201"/>
      <c r="G958" s="201"/>
      <c r="H958" s="201"/>
      <c r="I958" s="201"/>
      <c r="J958" s="143"/>
    </row>
    <row r="959" spans="1:10" ht="18" customHeight="1" x14ac:dyDescent="0.3">
      <c r="A959" s="114">
        <v>18</v>
      </c>
      <c r="B959" s="77" t="s">
        <v>793</v>
      </c>
      <c r="C959" s="78" t="str">
        <f>VLOOKUP(A959,Datos!$A$10:$E$1593,3,FALSE)</f>
        <v xml:space="preserve">BANDEJA PLANA MINI                      </v>
      </c>
      <c r="D959" s="78">
        <f>VLOOKUP(A959,Datos!$A$10:$E$1593,4,FALSE)</f>
        <v>48</v>
      </c>
      <c r="E959" s="79">
        <f>VLOOKUP(A959,Datos!$A$10:$E$1593,5,FALSE)</f>
        <v>592.79999999999995</v>
      </c>
      <c r="F959" s="125">
        <f>E959-(E959*DESC)</f>
        <v>592.79999999999995</v>
      </c>
      <c r="G959" s="77"/>
      <c r="H959" s="77"/>
      <c r="I959" s="155">
        <f t="shared" ref="I959:I962" si="143">(F959-F959*H959/100)*G959</f>
        <v>0</v>
      </c>
      <c r="J959" s="143"/>
    </row>
    <row r="960" spans="1:10" ht="40.200000000000003" customHeight="1" x14ac:dyDescent="0.3">
      <c r="A960" s="107">
        <v>22</v>
      </c>
      <c r="B960" s="60" t="s">
        <v>793</v>
      </c>
      <c r="C960" s="69" t="str">
        <f>VLOOKUP(A960,Datos!$A$10:$E$1593,3,FALSE)</f>
        <v xml:space="preserve">BANDEJA PLANA GRANDE                    </v>
      </c>
      <c r="D960" s="69">
        <f>VLOOKUP(A960,Datos!$A$10:$E$1593,4,FALSE)</f>
        <v>0</v>
      </c>
      <c r="E960" s="70">
        <f>VLOOKUP(A960,Datos!$A$10:$E$1593,5,FALSE)</f>
        <v>1153.68</v>
      </c>
      <c r="F960" s="68">
        <f>E960-(E960*DESC)</f>
        <v>1153.68</v>
      </c>
      <c r="G960" s="60"/>
      <c r="H960" s="60"/>
      <c r="I960" s="94">
        <f t="shared" si="143"/>
        <v>0</v>
      </c>
      <c r="J960" s="145"/>
    </row>
    <row r="961" spans="1:10" ht="16.5" customHeight="1" x14ac:dyDescent="0.3">
      <c r="A961" s="111">
        <v>23</v>
      </c>
      <c r="B961" s="61" t="s">
        <v>793</v>
      </c>
      <c r="C961" s="62" t="str">
        <f>VLOOKUP(A961,Datos!$A$10:$E$1593,3,FALSE)</f>
        <v xml:space="preserve">BANDEJA COLGANTE                        </v>
      </c>
      <c r="D961" s="62">
        <f>VLOOKUP(A961,Datos!$A$10:$E$1593,4,FALSE)</f>
        <v>0</v>
      </c>
      <c r="E961" s="63">
        <f>VLOOKUP(A961,Datos!$A$10:$E$1593,5,FALSE)</f>
        <v>1249.82</v>
      </c>
      <c r="F961" s="64">
        <f>E961-(E961*DESC)</f>
        <v>1249.82</v>
      </c>
      <c r="G961" s="61"/>
      <c r="H961" s="61"/>
      <c r="I961" s="139">
        <f t="shared" si="143"/>
        <v>0</v>
      </c>
      <c r="J961" s="143"/>
    </row>
    <row r="962" spans="1:10" ht="33" customHeight="1" thickBot="1" x14ac:dyDescent="0.35">
      <c r="A962" s="108">
        <v>24</v>
      </c>
      <c r="B962" s="72" t="s">
        <v>793</v>
      </c>
      <c r="C962" s="73" t="str">
        <f>VLOOKUP(A962,Datos!$A$10:$E$1593,3,FALSE)</f>
        <v xml:space="preserve">BANDEJA COLGANTE C/REJILLA              </v>
      </c>
      <c r="D962" s="73">
        <f>VLOOKUP(A962,Datos!$A$10:$E$1593,4,FALSE)</f>
        <v>0</v>
      </c>
      <c r="E962" s="74">
        <f>VLOOKUP(A962,Datos!$A$10:$E$1593,5,FALSE)</f>
        <v>1682.45</v>
      </c>
      <c r="F962" s="75">
        <f>E962-(E962*DESC)</f>
        <v>1682.45</v>
      </c>
      <c r="G962" s="72"/>
      <c r="H962" s="72"/>
      <c r="I962" s="100">
        <f t="shared" si="143"/>
        <v>0</v>
      </c>
      <c r="J962" s="143"/>
    </row>
    <row r="963" spans="1:10" ht="19.95" customHeight="1" thickBot="1" x14ac:dyDescent="0.35">
      <c r="A963" s="200" t="s">
        <v>969</v>
      </c>
      <c r="B963" s="201"/>
      <c r="C963" s="201"/>
      <c r="D963" s="201"/>
      <c r="E963" s="201"/>
      <c r="F963" s="201"/>
      <c r="G963" s="201"/>
      <c r="H963" s="201"/>
      <c r="I963" s="201"/>
      <c r="J963" s="144"/>
    </row>
    <row r="964" spans="1:10" ht="18" customHeight="1" x14ac:dyDescent="0.3">
      <c r="A964" s="107">
        <v>5025</v>
      </c>
      <c r="B964" s="60" t="s">
        <v>21</v>
      </c>
      <c r="C964" s="69" t="str">
        <f>VLOOKUP(A964,Datos!$A$10:$E$1593,3,FALSE)</f>
        <v xml:space="preserve">ENTONADOR UNIVERSAL 120 cc SIENA        </v>
      </c>
      <c r="D964" s="69">
        <f>VLOOKUP(A964,Datos!$A$10:$E$1593,4,FALSE)</f>
        <v>6</v>
      </c>
      <c r="E964" s="70">
        <f>VLOOKUP(A964,Datos!$A$10:$E$1593,5,FALSE)</f>
        <v>2328.12</v>
      </c>
      <c r="F964" s="68">
        <f t="shared" ref="F964:F975" si="144">E964-(E964*DESC)</f>
        <v>2328.12</v>
      </c>
      <c r="G964" s="60"/>
      <c r="H964" s="60"/>
      <c r="I964" s="94">
        <f t="shared" ref="I964:I975" si="145">(F964-F964*H964/100)*G964</f>
        <v>0</v>
      </c>
      <c r="J964" s="143"/>
    </row>
    <row r="965" spans="1:10" ht="18" customHeight="1" x14ac:dyDescent="0.3">
      <c r="A965" s="111">
        <v>5026</v>
      </c>
      <c r="B965" s="61" t="s">
        <v>21</v>
      </c>
      <c r="C965" s="62" t="str">
        <f>VLOOKUP(A965,Datos!$A$10:$E$1593,3,FALSE)</f>
        <v xml:space="preserve">ENTONADOR UNIVERSAL 120 cc CEDRO        </v>
      </c>
      <c r="D965" s="62">
        <f>VLOOKUP(A965,Datos!$A$10:$E$1593,4,FALSE)</f>
        <v>6</v>
      </c>
      <c r="E965" s="63">
        <f>VLOOKUP(A965,Datos!$A$10:$E$1593,5,FALSE)</f>
        <v>2328.12</v>
      </c>
      <c r="F965" s="64">
        <f t="shared" si="144"/>
        <v>2328.12</v>
      </c>
      <c r="G965" s="61"/>
      <c r="H965" s="61"/>
      <c r="I965" s="139">
        <f t="shared" si="145"/>
        <v>0</v>
      </c>
      <c r="J965" s="143"/>
    </row>
    <row r="966" spans="1:10" ht="18" customHeight="1" x14ac:dyDescent="0.3">
      <c r="A966" s="107">
        <v>5027</v>
      </c>
      <c r="B966" s="60" t="s">
        <v>21</v>
      </c>
      <c r="C966" s="69" t="str">
        <f>VLOOKUP(A966,Datos!$A$10:$E$1593,3,FALSE)</f>
        <v xml:space="preserve">ENTONADOR UNIVERSAL 120 cc OCRE         </v>
      </c>
      <c r="D966" s="69">
        <f>VLOOKUP(A966,Datos!$A$10:$E$1593,4,FALSE)</f>
        <v>6</v>
      </c>
      <c r="E966" s="70">
        <f>VLOOKUP(A966,Datos!$A$10:$E$1593,5,FALSE)</f>
        <v>2328.12</v>
      </c>
      <c r="F966" s="68">
        <f t="shared" si="144"/>
        <v>2328.12</v>
      </c>
      <c r="G966" s="60"/>
      <c r="H966" s="60"/>
      <c r="I966" s="94">
        <f t="shared" si="145"/>
        <v>0</v>
      </c>
      <c r="J966" s="143"/>
    </row>
    <row r="967" spans="1:10" ht="18" customHeight="1" x14ac:dyDescent="0.3">
      <c r="A967" s="107">
        <v>5029</v>
      </c>
      <c r="B967" s="60" t="s">
        <v>21</v>
      </c>
      <c r="C967" s="69" t="str">
        <f>VLOOKUP(A967,Datos!$A$10:$E$1593,3,FALSE)</f>
        <v xml:space="preserve">ENTONADOR UNIVERSAL 120 cc VERDE OSCURO </v>
      </c>
      <c r="D967" s="69">
        <f>VLOOKUP(A967,Datos!$A$10:$E$1593,4,FALSE)</f>
        <v>6</v>
      </c>
      <c r="E967" s="70">
        <f>VLOOKUP(A967,Datos!$A$10:$E$1593,5,FALSE)</f>
        <v>2328.12</v>
      </c>
      <c r="F967" s="68">
        <f t="shared" si="144"/>
        <v>2328.12</v>
      </c>
      <c r="G967" s="60"/>
      <c r="H967" s="60"/>
      <c r="I967" s="94">
        <f t="shared" si="145"/>
        <v>0</v>
      </c>
      <c r="J967" s="143"/>
    </row>
    <row r="968" spans="1:10" ht="18" customHeight="1" x14ac:dyDescent="0.3">
      <c r="A968" s="111">
        <v>5030</v>
      </c>
      <c r="B968" s="61" t="s">
        <v>21</v>
      </c>
      <c r="C968" s="62" t="str">
        <f>VLOOKUP(A968,Datos!$A$10:$E$1593,3,FALSE)</f>
        <v xml:space="preserve">ENTONADOR UNIVERSAL 120 cc MARRON       </v>
      </c>
      <c r="D968" s="62">
        <f>VLOOKUP(A968,Datos!$A$10:$E$1593,4,FALSE)</f>
        <v>6</v>
      </c>
      <c r="E968" s="63">
        <f>VLOOKUP(A968,Datos!$A$10:$E$1593,5,FALSE)</f>
        <v>2328.12</v>
      </c>
      <c r="F968" s="64">
        <f t="shared" si="144"/>
        <v>2328.12</v>
      </c>
      <c r="G968" s="61"/>
      <c r="H968" s="61"/>
      <c r="I968" s="139">
        <f t="shared" si="145"/>
        <v>0</v>
      </c>
      <c r="J968" s="143"/>
    </row>
    <row r="969" spans="1:10" ht="18" customHeight="1" x14ac:dyDescent="0.3">
      <c r="A969" s="107">
        <v>5031</v>
      </c>
      <c r="B969" s="60" t="s">
        <v>21</v>
      </c>
      <c r="C969" s="69" t="str">
        <f>VLOOKUP(A969,Datos!$A$10:$E$1593,3,FALSE)</f>
        <v xml:space="preserve">ENTONADOR UNIVERSAL 120 cc VIOLETA      </v>
      </c>
      <c r="D969" s="69">
        <f>VLOOKUP(A969,Datos!$A$10:$E$1593,4,FALSE)</f>
        <v>6</v>
      </c>
      <c r="E969" s="70">
        <f>VLOOKUP(A969,Datos!$A$10:$E$1593,5,FALSE)</f>
        <v>2328.12</v>
      </c>
      <c r="F969" s="68">
        <f t="shared" si="144"/>
        <v>2328.12</v>
      </c>
      <c r="G969" s="60"/>
      <c r="H969" s="60"/>
      <c r="I969" s="94">
        <f t="shared" si="145"/>
        <v>0</v>
      </c>
      <c r="J969" s="143"/>
    </row>
    <row r="970" spans="1:10" ht="18" customHeight="1" x14ac:dyDescent="0.3">
      <c r="A970" s="111">
        <v>5036</v>
      </c>
      <c r="B970" s="61" t="s">
        <v>21</v>
      </c>
      <c r="C970" s="62" t="str">
        <f>VLOOKUP(A970,Datos!$A$10:$E$1593,3,FALSE)</f>
        <v xml:space="preserve">ENTONADOR UNIVERSAL 30 cc BERMELLON     </v>
      </c>
      <c r="D970" s="62">
        <f>VLOOKUP(A970,Datos!$A$10:$E$1593,4,FALSE)</f>
        <v>12</v>
      </c>
      <c r="E970" s="63">
        <f>VLOOKUP(A970,Datos!$A$10:$E$1593,5,FALSE)</f>
        <v>688.76</v>
      </c>
      <c r="F970" s="64">
        <f t="shared" si="144"/>
        <v>688.76</v>
      </c>
      <c r="G970" s="61"/>
      <c r="H970" s="61"/>
      <c r="I970" s="139">
        <f t="shared" si="145"/>
        <v>0</v>
      </c>
      <c r="J970" s="143"/>
    </row>
    <row r="971" spans="1:10" ht="18" customHeight="1" x14ac:dyDescent="0.3">
      <c r="A971" s="107">
        <v>5037</v>
      </c>
      <c r="B971" s="60" t="s">
        <v>21</v>
      </c>
      <c r="C971" s="69" t="str">
        <f>VLOOKUP(A971,Datos!$A$10:$E$1593,3,FALSE)</f>
        <v xml:space="preserve">ENTONADOR UNIVERSAL 30 cc SIENA         </v>
      </c>
      <c r="D971" s="69">
        <f>VLOOKUP(A971,Datos!$A$10:$E$1593,4,FALSE)</f>
        <v>12</v>
      </c>
      <c r="E971" s="70">
        <f>VLOOKUP(A971,Datos!$A$10:$E$1593,5,FALSE)</f>
        <v>688.76</v>
      </c>
      <c r="F971" s="68">
        <f t="shared" si="144"/>
        <v>688.76</v>
      </c>
      <c r="G971" s="60"/>
      <c r="H971" s="60"/>
      <c r="I971" s="94">
        <f t="shared" si="145"/>
        <v>0</v>
      </c>
      <c r="J971" s="143"/>
    </row>
    <row r="972" spans="1:10" ht="18" customHeight="1" x14ac:dyDescent="0.3">
      <c r="A972" s="111">
        <v>5040</v>
      </c>
      <c r="B972" s="61" t="s">
        <v>21</v>
      </c>
      <c r="C972" s="62" t="str">
        <f>VLOOKUP(A972,Datos!$A$10:$E$1593,3,FALSE)</f>
        <v xml:space="preserve">ENTONADOR UNIVERSAL 30 cc VERDE CLARO   </v>
      </c>
      <c r="D972" s="62">
        <f>VLOOKUP(A972,Datos!$A$10:$E$1593,4,FALSE)</f>
        <v>12</v>
      </c>
      <c r="E972" s="63">
        <f>VLOOKUP(A972,Datos!$A$10:$E$1593,5,FALSE)</f>
        <v>688.76</v>
      </c>
      <c r="F972" s="64">
        <f t="shared" si="144"/>
        <v>688.76</v>
      </c>
      <c r="G972" s="61"/>
      <c r="H972" s="61"/>
      <c r="I972" s="139">
        <f t="shared" si="145"/>
        <v>0</v>
      </c>
      <c r="J972" s="143"/>
    </row>
    <row r="973" spans="1:10" ht="18" customHeight="1" x14ac:dyDescent="0.3">
      <c r="A973" s="107">
        <v>5041</v>
      </c>
      <c r="B973" s="60" t="s">
        <v>21</v>
      </c>
      <c r="C973" s="69" t="str">
        <f>VLOOKUP(A973,Datos!$A$10:$E$1593,3,FALSE)</f>
        <v xml:space="preserve">ENTONADOR UNIVERSAL 30 cc VERDE OSCURO  </v>
      </c>
      <c r="D973" s="69">
        <f>VLOOKUP(A973,Datos!$A$10:$E$1593,4,FALSE)</f>
        <v>12</v>
      </c>
      <c r="E973" s="70">
        <f>VLOOKUP(A973,Datos!$A$10:$E$1593,5,FALSE)</f>
        <v>688.76</v>
      </c>
      <c r="F973" s="68">
        <f t="shared" si="144"/>
        <v>688.76</v>
      </c>
      <c r="G973" s="60"/>
      <c r="H973" s="60"/>
      <c r="I973" s="94">
        <f t="shared" si="145"/>
        <v>0</v>
      </c>
      <c r="J973" s="143"/>
    </row>
    <row r="974" spans="1:10" ht="18" customHeight="1" x14ac:dyDescent="0.3">
      <c r="A974" s="111">
        <v>5043</v>
      </c>
      <c r="B974" s="61" t="s">
        <v>21</v>
      </c>
      <c r="C974" s="62" t="str">
        <f>VLOOKUP(A974,Datos!$A$10:$E$1593,3,FALSE)</f>
        <v xml:space="preserve">ENTONADOR UNIVERSAL 30 cc VIOLETA       </v>
      </c>
      <c r="D974" s="62">
        <f>VLOOKUP(A974,Datos!$A$10:$E$1593,4,FALSE)</f>
        <v>12</v>
      </c>
      <c r="E974" s="63">
        <f>VLOOKUP(A974,Datos!$A$10:$E$1593,5,FALSE)</f>
        <v>688.76</v>
      </c>
      <c r="F974" s="64">
        <f t="shared" si="144"/>
        <v>688.76</v>
      </c>
      <c r="G974" s="61"/>
      <c r="H974" s="61"/>
      <c r="I974" s="139">
        <f t="shared" si="145"/>
        <v>0</v>
      </c>
      <c r="J974" s="143"/>
    </row>
    <row r="975" spans="1:10" ht="18" customHeight="1" thickBot="1" x14ac:dyDescent="0.35">
      <c r="A975" s="107">
        <v>5044</v>
      </c>
      <c r="B975" s="60" t="s">
        <v>21</v>
      </c>
      <c r="C975" s="69" t="str">
        <f>VLOOKUP(A975,Datos!$A$10:$E$1593,3,FALSE)</f>
        <v xml:space="preserve">ENTONADOR UNIVERSAL 30 cc NARANJA       </v>
      </c>
      <c r="D975" s="69">
        <f>VLOOKUP(A975,Datos!$A$10:$E$1593,4,FALSE)</f>
        <v>12</v>
      </c>
      <c r="E975" s="70">
        <f>VLOOKUP(A975,Datos!$A$10:$E$1593,5,FALSE)</f>
        <v>688.76</v>
      </c>
      <c r="F975" s="68">
        <f t="shared" si="144"/>
        <v>688.76</v>
      </c>
      <c r="G975" s="60"/>
      <c r="H975" s="60"/>
      <c r="I975" s="94">
        <f t="shared" si="145"/>
        <v>0</v>
      </c>
      <c r="J975" s="143"/>
    </row>
    <row r="976" spans="1:10" ht="19.95" customHeight="1" thickBot="1" x14ac:dyDescent="0.35">
      <c r="A976" s="200" t="s">
        <v>989</v>
      </c>
      <c r="B976" s="201"/>
      <c r="C976" s="201"/>
      <c r="D976" s="201"/>
      <c r="E976" s="201"/>
      <c r="F976" s="201"/>
      <c r="G976" s="201"/>
      <c r="H976" s="201"/>
      <c r="I976" s="201"/>
      <c r="J976" s="144"/>
    </row>
    <row r="977" spans="1:26" ht="18" customHeight="1" x14ac:dyDescent="0.3">
      <c r="A977" s="110">
        <v>9</v>
      </c>
      <c r="B977" s="76" t="s">
        <v>793</v>
      </c>
      <c r="C977" s="85" t="str">
        <f>VLOOKUP(A977,Datos!$A$10:$E$1593,3,FALSE)</f>
        <v xml:space="preserve">ESPATULA PLASTICA ENDUIR 100 mm 20u     </v>
      </c>
      <c r="D977" s="85">
        <f>VLOOKUP(A977,Datos!$A$10:$E$1593,4,FALSE)</f>
        <v>0</v>
      </c>
      <c r="E977" s="86">
        <f>VLOOKUP(A977,Datos!$A$10:$E$1593,5,FALSE)</f>
        <v>5624</v>
      </c>
      <c r="F977" s="87">
        <f t="shared" ref="F977:F1011" si="146">E977-(E977*DESC)</f>
        <v>5624</v>
      </c>
      <c r="G977" s="76"/>
      <c r="H977" s="76"/>
      <c r="I977" s="101">
        <f t="shared" ref="I977:I1011" si="147">(F977-F977*H977/100)*G977</f>
        <v>0</v>
      </c>
      <c r="J977" s="143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</row>
    <row r="978" spans="1:26" ht="18" customHeight="1" x14ac:dyDescent="0.3">
      <c r="A978" s="111">
        <v>10</v>
      </c>
      <c r="B978" s="61" t="s">
        <v>793</v>
      </c>
      <c r="C978" s="62" t="str">
        <f>VLOOKUP(A978,Datos!$A$10:$E$1593,3,FALSE)</f>
        <v xml:space="preserve">ESPATULA PLASTICA ENDUIR 120 mm 20u     </v>
      </c>
      <c r="D978" s="62">
        <f>VLOOKUP(A978,Datos!$A$10:$E$1593,4,FALSE)</f>
        <v>0</v>
      </c>
      <c r="E978" s="63">
        <f>VLOOKUP(A978,Datos!$A$10:$E$1593,5,FALSE)</f>
        <v>6004</v>
      </c>
      <c r="F978" s="64">
        <f t="shared" si="146"/>
        <v>6004</v>
      </c>
      <c r="G978" s="61"/>
      <c r="H978" s="61"/>
      <c r="I978" s="139">
        <f t="shared" si="147"/>
        <v>0</v>
      </c>
      <c r="J978" s="143"/>
    </row>
    <row r="979" spans="1:26" ht="18" customHeight="1" x14ac:dyDescent="0.3">
      <c r="A979" s="107">
        <v>11</v>
      </c>
      <c r="B979" s="60" t="s">
        <v>793</v>
      </c>
      <c r="C979" s="69" t="str">
        <f>VLOOKUP(A979,Datos!$A$10:$E$1593,3,FALSE)</f>
        <v xml:space="preserve">ESPATULA PLASTICA ENDUIR 150 mm 20u     </v>
      </c>
      <c r="D979" s="69">
        <f>VLOOKUP(A979,Datos!$A$10:$E$1593,4,FALSE)</f>
        <v>0</v>
      </c>
      <c r="E979" s="70">
        <f>VLOOKUP(A979,Datos!$A$10:$E$1593,5,FALSE)</f>
        <v>8474</v>
      </c>
      <c r="F979" s="68">
        <f t="shared" si="146"/>
        <v>8474</v>
      </c>
      <c r="G979" s="60"/>
      <c r="H979" s="60"/>
      <c r="I979" s="94">
        <f t="shared" si="147"/>
        <v>0</v>
      </c>
      <c r="J979" s="142"/>
    </row>
    <row r="980" spans="1:26" ht="18" customHeight="1" x14ac:dyDescent="0.3">
      <c r="A980" s="111">
        <v>11001</v>
      </c>
      <c r="B980" s="61">
        <v>1300</v>
      </c>
      <c r="C980" s="62" t="str">
        <f>VLOOKUP(A980,Datos!$A$10:$E$1593,3,FALSE)</f>
        <v xml:space="preserve">ESPATULA PLASTICA C/MANGO GRANDE x10u   </v>
      </c>
      <c r="D980" s="62">
        <f>VLOOKUP(A980,Datos!$A$10:$E$1593,4,FALSE)</f>
        <v>1</v>
      </c>
      <c r="E980" s="63">
        <f>VLOOKUP(A980,Datos!$A$10:$E$1593,5,FALSE)</f>
        <v>5399.04</v>
      </c>
      <c r="F980" s="64">
        <f t="shared" si="146"/>
        <v>5399.04</v>
      </c>
      <c r="G980" s="61"/>
      <c r="H980" s="61"/>
      <c r="I980" s="139">
        <f t="shared" si="147"/>
        <v>0</v>
      </c>
      <c r="J980" s="143"/>
    </row>
    <row r="981" spans="1:26" ht="18" customHeight="1" x14ac:dyDescent="0.3">
      <c r="A981" s="107">
        <v>11002</v>
      </c>
      <c r="B981" s="60">
        <v>1310</v>
      </c>
      <c r="C981" s="69" t="str">
        <f>VLOOKUP(A981,Datos!$A$10:$E$1593,3,FALSE)</f>
        <v xml:space="preserve">ESPATULA PLASTICA C/MANGO MEDIANA x10u  </v>
      </c>
      <c r="D981" s="69">
        <f>VLOOKUP(A981,Datos!$A$10:$E$1593,4,FALSE)</f>
        <v>1</v>
      </c>
      <c r="E981" s="70">
        <f>VLOOKUP(A981,Datos!$A$10:$E$1593,5,FALSE)</f>
        <v>4499.2</v>
      </c>
      <c r="F981" s="68">
        <f t="shared" si="146"/>
        <v>4499.2</v>
      </c>
      <c r="G981" s="60"/>
      <c r="H981" s="60"/>
      <c r="I981" s="94">
        <f t="shared" si="147"/>
        <v>0</v>
      </c>
      <c r="J981" s="143"/>
    </row>
    <row r="982" spans="1:26" ht="18" customHeight="1" x14ac:dyDescent="0.3">
      <c r="A982" s="111">
        <v>11003</v>
      </c>
      <c r="B982" s="61">
        <v>1320</v>
      </c>
      <c r="C982" s="62" t="str">
        <f>VLOOKUP(A982,Datos!$A$10:$E$1593,3,FALSE)</f>
        <v xml:space="preserve">ESPATULA PLASTICA C/MANGO CHICA x10u    </v>
      </c>
      <c r="D982" s="62">
        <f>VLOOKUP(A982,Datos!$A$10:$E$1593,4,FALSE)</f>
        <v>1</v>
      </c>
      <c r="E982" s="63">
        <f>VLOOKUP(A982,Datos!$A$10:$E$1593,5,FALSE)</f>
        <v>3599.36</v>
      </c>
      <c r="F982" s="64">
        <f t="shared" si="146"/>
        <v>3599.36</v>
      </c>
      <c r="G982" s="61"/>
      <c r="H982" s="61"/>
      <c r="I982" s="139">
        <f t="shared" si="147"/>
        <v>0</v>
      </c>
      <c r="J982" s="143"/>
    </row>
    <row r="983" spans="1:26" ht="18" customHeight="1" x14ac:dyDescent="0.3">
      <c r="A983" s="107">
        <v>18042</v>
      </c>
      <c r="B983" s="60" t="s">
        <v>990</v>
      </c>
      <c r="C983" s="69" t="str">
        <f>VLOOKUP(A983,Datos!$A$10:$E$1593,3,FALSE)</f>
        <v xml:space="preserve">ESPATULA 50mm M/ ANTIDESLIZANTE ONZA    </v>
      </c>
      <c r="D983" s="69">
        <f>VLOOKUP(A983,Datos!$A$10:$E$1593,4,FALSE)</f>
        <v>12</v>
      </c>
      <c r="E983" s="70">
        <f>VLOOKUP(A983,Datos!$A$10:$E$1593,5,FALSE)</f>
        <v>1929.81</v>
      </c>
      <c r="F983" s="68">
        <f t="shared" si="146"/>
        <v>1929.81</v>
      </c>
      <c r="G983" s="60"/>
      <c r="H983" s="60"/>
      <c r="I983" s="94">
        <f t="shared" si="147"/>
        <v>0</v>
      </c>
      <c r="J983" s="144"/>
    </row>
    <row r="984" spans="1:26" ht="18" customHeight="1" x14ac:dyDescent="0.3">
      <c r="A984" s="111">
        <v>18043</v>
      </c>
      <c r="B984" s="61" t="s">
        <v>992</v>
      </c>
      <c r="C984" s="62" t="str">
        <f>VLOOKUP(A984,Datos!$A$10:$E$1593,3,FALSE)</f>
        <v xml:space="preserve">ESPATULA 100mm M/ ANTIDESLIZANTE ONZA   </v>
      </c>
      <c r="D984" s="62">
        <f>VLOOKUP(A984,Datos!$A$10:$E$1593,4,FALSE)</f>
        <v>12</v>
      </c>
      <c r="E984" s="63">
        <f>VLOOKUP(A984,Datos!$A$10:$E$1593,5,FALSE)</f>
        <v>2239.11</v>
      </c>
      <c r="F984" s="64">
        <f t="shared" si="146"/>
        <v>2239.11</v>
      </c>
      <c r="G984" s="61"/>
      <c r="H984" s="61"/>
      <c r="I984" s="139">
        <f t="shared" si="147"/>
        <v>0</v>
      </c>
      <c r="J984" s="143"/>
    </row>
    <row r="985" spans="1:26" ht="18" customHeight="1" x14ac:dyDescent="0.3">
      <c r="A985" s="107">
        <v>18044</v>
      </c>
      <c r="B985" s="60" t="s">
        <v>994</v>
      </c>
      <c r="C985" s="69" t="str">
        <f>VLOOKUP(A985,Datos!$A$10:$E$1593,3,FALSE)</f>
        <v xml:space="preserve">ESPATULA 150mm M/ ANTIDESLIZANTE ONZA   </v>
      </c>
      <c r="D985" s="69">
        <f>VLOOKUP(A985,Datos!$A$10:$E$1593,4,FALSE)</f>
        <v>12</v>
      </c>
      <c r="E985" s="70">
        <f>VLOOKUP(A985,Datos!$A$10:$E$1593,5,FALSE)</f>
        <v>2604.65</v>
      </c>
      <c r="F985" s="68">
        <f t="shared" si="146"/>
        <v>2604.65</v>
      </c>
      <c r="G985" s="60"/>
      <c r="H985" s="60"/>
      <c r="I985" s="94">
        <f t="shared" si="147"/>
        <v>0</v>
      </c>
      <c r="J985" s="142"/>
    </row>
    <row r="986" spans="1:26" ht="18" customHeight="1" x14ac:dyDescent="0.3">
      <c r="A986" s="111">
        <v>6000</v>
      </c>
      <c r="B986" s="61" t="s">
        <v>171</v>
      </c>
      <c r="C986" s="62" t="str">
        <f>VLOOKUP(A986,Datos!$A$10:$E$1593,3,FALSE)</f>
        <v xml:space="preserve">Espátula Pintor de 30 Cabo plástico     </v>
      </c>
      <c r="D986" s="62">
        <f>VLOOKUP(A986,Datos!$A$10:$E$1593,4,FALSE)</f>
        <v>12</v>
      </c>
      <c r="E986" s="63">
        <f>VLOOKUP(A986,Datos!$A$10:$E$1593,5,FALSE)</f>
        <v>2693.26</v>
      </c>
      <c r="F986" s="64">
        <f t="shared" si="146"/>
        <v>2693.26</v>
      </c>
      <c r="G986" s="61"/>
      <c r="H986" s="61"/>
      <c r="I986" s="139">
        <f t="shared" si="147"/>
        <v>0</v>
      </c>
      <c r="J986" s="143"/>
    </row>
    <row r="987" spans="1:26" ht="18" customHeight="1" x14ac:dyDescent="0.3">
      <c r="A987" s="107">
        <v>6001</v>
      </c>
      <c r="B987" s="60" t="s">
        <v>171</v>
      </c>
      <c r="C987" s="69" t="str">
        <f>VLOOKUP(A987,Datos!$A$10:$E$1593,3,FALSE)</f>
        <v xml:space="preserve">Espátula Pintor de 40 Cabo plástico     </v>
      </c>
      <c r="D987" s="69">
        <f>VLOOKUP(A987,Datos!$A$10:$E$1593,4,FALSE)</f>
        <v>12</v>
      </c>
      <c r="E987" s="70">
        <f>VLOOKUP(A987,Datos!$A$10:$E$1593,5,FALSE)</f>
        <v>2754.7</v>
      </c>
      <c r="F987" s="68">
        <f t="shared" si="146"/>
        <v>2754.7</v>
      </c>
      <c r="G987" s="60"/>
      <c r="H987" s="60"/>
      <c r="I987" s="94">
        <f t="shared" si="147"/>
        <v>0</v>
      </c>
      <c r="J987" s="143"/>
    </row>
    <row r="988" spans="1:26" ht="18" customHeight="1" x14ac:dyDescent="0.3">
      <c r="A988" s="111">
        <v>6002</v>
      </c>
      <c r="B988" s="61" t="s">
        <v>171</v>
      </c>
      <c r="C988" s="62" t="str">
        <f>VLOOKUP(A988,Datos!$A$10:$E$1593,3,FALSE)</f>
        <v xml:space="preserve">Espátula Pintor de 50 Cabo plástico     </v>
      </c>
      <c r="D988" s="62">
        <f>VLOOKUP(A988,Datos!$A$10:$E$1593,4,FALSE)</f>
        <v>12</v>
      </c>
      <c r="E988" s="63">
        <f>VLOOKUP(A988,Datos!$A$10:$E$1593,5,FALSE)</f>
        <v>2836.62</v>
      </c>
      <c r="F988" s="64">
        <f t="shared" si="146"/>
        <v>2836.62</v>
      </c>
      <c r="G988" s="61"/>
      <c r="H988" s="61"/>
      <c r="I988" s="139">
        <f t="shared" si="147"/>
        <v>0</v>
      </c>
      <c r="J988" s="143"/>
    </row>
    <row r="989" spans="1:26" ht="18" customHeight="1" x14ac:dyDescent="0.3">
      <c r="A989" s="107">
        <v>6003</v>
      </c>
      <c r="B989" s="60" t="s">
        <v>171</v>
      </c>
      <c r="C989" s="69" t="str">
        <f>VLOOKUP(A989,Datos!$A$10:$E$1593,3,FALSE)</f>
        <v xml:space="preserve">Espátula Pintor de 60 Cabo plástico     </v>
      </c>
      <c r="D989" s="69">
        <f>VLOOKUP(A989,Datos!$A$10:$E$1593,4,FALSE)</f>
        <v>12</v>
      </c>
      <c r="E989" s="70">
        <f>VLOOKUP(A989,Datos!$A$10:$E$1593,5,FALSE)</f>
        <v>2894.99</v>
      </c>
      <c r="F989" s="68">
        <f t="shared" si="146"/>
        <v>2894.99</v>
      </c>
      <c r="G989" s="60"/>
      <c r="H989" s="60"/>
      <c r="I989" s="94">
        <f t="shared" si="147"/>
        <v>0</v>
      </c>
      <c r="J989" s="143"/>
    </row>
    <row r="990" spans="1:26" ht="18" customHeight="1" x14ac:dyDescent="0.3">
      <c r="A990" s="111">
        <v>6004</v>
      </c>
      <c r="B990" s="61" t="s">
        <v>171</v>
      </c>
      <c r="C990" s="62" t="str">
        <f>VLOOKUP(A990,Datos!$A$10:$E$1593,3,FALSE)</f>
        <v xml:space="preserve">Espátula Pintor de 70 Cabo plástico     </v>
      </c>
      <c r="D990" s="62">
        <f>VLOOKUP(A990,Datos!$A$10:$E$1593,4,FALSE)</f>
        <v>12</v>
      </c>
      <c r="E990" s="63">
        <f>VLOOKUP(A990,Datos!$A$10:$E$1593,5,FALSE)</f>
        <v>2951.32</v>
      </c>
      <c r="F990" s="64">
        <f t="shared" si="146"/>
        <v>2951.32</v>
      </c>
      <c r="G990" s="61"/>
      <c r="H990" s="61"/>
      <c r="I990" s="139">
        <f t="shared" si="147"/>
        <v>0</v>
      </c>
      <c r="J990" s="143"/>
    </row>
    <row r="991" spans="1:26" ht="18" customHeight="1" x14ac:dyDescent="0.3">
      <c r="A991" s="107">
        <v>6005</v>
      </c>
      <c r="B991" s="60" t="s">
        <v>171</v>
      </c>
      <c r="C991" s="69" t="str">
        <f>VLOOKUP(A991,Datos!$A$10:$E$1593,3,FALSE)</f>
        <v xml:space="preserve">Espátula Pintor de 80 Cabo plástico     </v>
      </c>
      <c r="D991" s="69">
        <f>VLOOKUP(A991,Datos!$A$10:$E$1593,4,FALSE)</f>
        <v>12</v>
      </c>
      <c r="E991" s="70">
        <f>VLOOKUP(A991,Datos!$A$10:$E$1593,5,FALSE)</f>
        <v>3052.7</v>
      </c>
      <c r="F991" s="68">
        <f t="shared" si="146"/>
        <v>3052.7</v>
      </c>
      <c r="G991" s="60"/>
      <c r="H991" s="60"/>
      <c r="I991" s="94">
        <f t="shared" si="147"/>
        <v>0</v>
      </c>
      <c r="J991" s="143"/>
    </row>
    <row r="992" spans="1:26" ht="18" customHeight="1" x14ac:dyDescent="0.3">
      <c r="A992" s="111">
        <v>6006</v>
      </c>
      <c r="B992" s="61" t="s">
        <v>171</v>
      </c>
      <c r="C992" s="62" t="str">
        <f>VLOOKUP(A992,Datos!$A$10:$E$1593,3,FALSE)</f>
        <v xml:space="preserve">Espátula Pintor de 90 Cabo plástico     </v>
      </c>
      <c r="D992" s="62">
        <f>VLOOKUP(A992,Datos!$A$10:$E$1593,4,FALSE)</f>
        <v>12</v>
      </c>
      <c r="E992" s="63">
        <f>VLOOKUP(A992,Datos!$A$10:$E$1593,5,FALSE)</f>
        <v>3131.55</v>
      </c>
      <c r="F992" s="64">
        <f t="shared" si="146"/>
        <v>3131.55</v>
      </c>
      <c r="G992" s="61"/>
      <c r="H992" s="61"/>
      <c r="I992" s="139">
        <f t="shared" si="147"/>
        <v>0</v>
      </c>
      <c r="J992" s="143"/>
    </row>
    <row r="993" spans="1:26" ht="18" customHeight="1" x14ac:dyDescent="0.3">
      <c r="A993" s="107">
        <v>6008</v>
      </c>
      <c r="B993" s="60" t="s">
        <v>171</v>
      </c>
      <c r="C993" s="69" t="str">
        <f>VLOOKUP(A993,Datos!$A$10:$E$1593,3,FALSE)</f>
        <v xml:space="preserve">Espátula Pintor de 30 Cabo Madera       </v>
      </c>
      <c r="D993" s="69">
        <f>VLOOKUP(A993,Datos!$A$10:$E$1593,4,FALSE)</f>
        <v>12</v>
      </c>
      <c r="E993" s="70">
        <f>VLOOKUP(A993,Datos!$A$10:$E$1593,5,FALSE)</f>
        <v>2942.47</v>
      </c>
      <c r="F993" s="68">
        <f t="shared" si="146"/>
        <v>2942.47</v>
      </c>
      <c r="G993" s="60"/>
      <c r="H993" s="60"/>
      <c r="I993" s="94">
        <f t="shared" si="147"/>
        <v>0</v>
      </c>
      <c r="J993" s="144"/>
    </row>
    <row r="994" spans="1:26" ht="18" customHeight="1" x14ac:dyDescent="0.3">
      <c r="A994" s="111">
        <v>6009</v>
      </c>
      <c r="B994" s="61" t="s">
        <v>171</v>
      </c>
      <c r="C994" s="62" t="str">
        <f>VLOOKUP(A994,Datos!$A$10:$E$1593,3,FALSE)</f>
        <v xml:space="preserve">Espátula Pintor de 40 Cabo Madera       </v>
      </c>
      <c r="D994" s="62">
        <f>VLOOKUP(A994,Datos!$A$10:$E$1593,4,FALSE)</f>
        <v>12</v>
      </c>
      <c r="E994" s="63">
        <f>VLOOKUP(A994,Datos!$A$10:$E$1593,5,FALSE)</f>
        <v>3003.26</v>
      </c>
      <c r="F994" s="64">
        <f t="shared" si="146"/>
        <v>3003.26</v>
      </c>
      <c r="G994" s="61"/>
      <c r="H994" s="61"/>
      <c r="I994" s="139">
        <f t="shared" si="147"/>
        <v>0</v>
      </c>
      <c r="J994" s="143"/>
    </row>
    <row r="995" spans="1:26" ht="18" customHeight="1" x14ac:dyDescent="0.3">
      <c r="A995" s="107">
        <v>6010</v>
      </c>
      <c r="B995" s="60" t="s">
        <v>171</v>
      </c>
      <c r="C995" s="69" t="str">
        <f>VLOOKUP(A995,Datos!$A$10:$E$1593,3,FALSE)</f>
        <v xml:space="preserve">Espátula Pintor de 50 Cabo Madera       </v>
      </c>
      <c r="D995" s="69">
        <f>VLOOKUP(A995,Datos!$A$10:$E$1593,4,FALSE)</f>
        <v>12</v>
      </c>
      <c r="E995" s="70">
        <f>VLOOKUP(A995,Datos!$A$10:$E$1593,5,FALSE)</f>
        <v>3072.36</v>
      </c>
      <c r="F995" s="68">
        <f t="shared" si="146"/>
        <v>3072.36</v>
      </c>
      <c r="G995" s="60"/>
      <c r="H995" s="60"/>
      <c r="I995" s="94">
        <f t="shared" si="147"/>
        <v>0</v>
      </c>
      <c r="J995" s="143"/>
    </row>
    <row r="996" spans="1:26" ht="18" customHeight="1" x14ac:dyDescent="0.3">
      <c r="A996" s="111">
        <v>6011</v>
      </c>
      <c r="B996" s="61" t="s">
        <v>171</v>
      </c>
      <c r="C996" s="62" t="str">
        <f>VLOOKUP(A996,Datos!$A$10:$E$1593,3,FALSE)</f>
        <v xml:space="preserve">Espátula Pintor de 60 Cabo Madera       </v>
      </c>
      <c r="D996" s="62">
        <f>VLOOKUP(A996,Datos!$A$10:$E$1593,4,FALSE)</f>
        <v>12</v>
      </c>
      <c r="E996" s="63">
        <f>VLOOKUP(A996,Datos!$A$10:$E$1593,5,FALSE)</f>
        <v>3135.49</v>
      </c>
      <c r="F996" s="64">
        <f t="shared" si="146"/>
        <v>3135.49</v>
      </c>
      <c r="G996" s="61"/>
      <c r="H996" s="61"/>
      <c r="I996" s="139">
        <f t="shared" si="147"/>
        <v>0</v>
      </c>
      <c r="J996" s="143"/>
    </row>
    <row r="997" spans="1:26" ht="18" customHeight="1" x14ac:dyDescent="0.3">
      <c r="A997" s="107">
        <v>6012</v>
      </c>
      <c r="B997" s="60" t="s">
        <v>171</v>
      </c>
      <c r="C997" s="69" t="str">
        <f>VLOOKUP(A997,Datos!$A$10:$E$1593,3,FALSE)</f>
        <v xml:space="preserve">Espátula Pintor de 70 Cabo Madera       </v>
      </c>
      <c r="D997" s="69">
        <f>VLOOKUP(A997,Datos!$A$10:$E$1593,4,FALSE)</f>
        <v>12</v>
      </c>
      <c r="E997" s="70">
        <f>VLOOKUP(A997,Datos!$A$10:$E$1593,5,FALSE)</f>
        <v>3188.1</v>
      </c>
      <c r="F997" s="68">
        <f t="shared" si="146"/>
        <v>3188.1</v>
      </c>
      <c r="G997" s="60"/>
      <c r="H997" s="60"/>
      <c r="I997" s="94">
        <f t="shared" si="147"/>
        <v>0</v>
      </c>
      <c r="J997" s="143"/>
    </row>
    <row r="998" spans="1:26" ht="18" customHeight="1" x14ac:dyDescent="0.3">
      <c r="A998" s="111">
        <v>6013</v>
      </c>
      <c r="B998" s="61" t="s">
        <v>171</v>
      </c>
      <c r="C998" s="62" t="str">
        <f>VLOOKUP(A998,Datos!$A$10:$E$1593,3,FALSE)</f>
        <v xml:space="preserve">Espátula Pintor de 80 Cabo Madera       </v>
      </c>
      <c r="D998" s="62">
        <f>VLOOKUP(A998,Datos!$A$10:$E$1593,4,FALSE)</f>
        <v>12</v>
      </c>
      <c r="E998" s="63">
        <f>VLOOKUP(A998,Datos!$A$10:$E$1593,5,FALSE)</f>
        <v>3272.27</v>
      </c>
      <c r="F998" s="64">
        <f t="shared" si="146"/>
        <v>3272.27</v>
      </c>
      <c r="G998" s="61"/>
      <c r="H998" s="61"/>
      <c r="I998" s="139">
        <f t="shared" si="147"/>
        <v>0</v>
      </c>
      <c r="J998" s="143"/>
    </row>
    <row r="999" spans="1:26" ht="18" customHeight="1" x14ac:dyDescent="0.3">
      <c r="A999" s="107">
        <v>6014</v>
      </c>
      <c r="B999" s="60" t="s">
        <v>171</v>
      </c>
      <c r="C999" s="69" t="str">
        <f>VLOOKUP(A999,Datos!$A$10:$E$1593,3,FALSE)</f>
        <v xml:space="preserve">Espátula Pintor de 90 Cabo Madera       </v>
      </c>
      <c r="D999" s="69">
        <f>VLOOKUP(A999,Datos!$A$10:$E$1593,4,FALSE)</f>
        <v>12</v>
      </c>
      <c r="E999" s="70">
        <f>VLOOKUP(A999,Datos!$A$10:$E$1593,5,FALSE)</f>
        <v>3343.71</v>
      </c>
      <c r="F999" s="68">
        <f t="shared" si="146"/>
        <v>3343.71</v>
      </c>
      <c r="G999" s="60"/>
      <c r="H999" s="60"/>
      <c r="I999" s="94">
        <f t="shared" si="147"/>
        <v>0</v>
      </c>
      <c r="J999" s="142"/>
    </row>
    <row r="1000" spans="1:26" ht="18" customHeight="1" x14ac:dyDescent="0.3">
      <c r="A1000" s="111">
        <v>6015</v>
      </c>
      <c r="B1000" s="61" t="s">
        <v>171</v>
      </c>
      <c r="C1000" s="62" t="str">
        <f>VLOOKUP(A1000,Datos!$A$10:$E$1593,3,FALSE)</f>
        <v xml:space="preserve">Espátula Enduir de 100 Cabo Madera      </v>
      </c>
      <c r="D1000" s="62">
        <f>VLOOKUP(A1000,Datos!$A$10:$E$1593,4,FALSE)</f>
        <v>12</v>
      </c>
      <c r="E1000" s="63">
        <f>VLOOKUP(A1000,Datos!$A$10:$E$1593,5,FALSE)</f>
        <v>4633.6099999999997</v>
      </c>
      <c r="F1000" s="64">
        <f t="shared" si="146"/>
        <v>4633.6099999999997</v>
      </c>
      <c r="G1000" s="61"/>
      <c r="H1000" s="61"/>
      <c r="I1000" s="139">
        <f t="shared" si="147"/>
        <v>0</v>
      </c>
      <c r="J1000" s="143"/>
    </row>
    <row r="1001" spans="1:26" ht="18" customHeight="1" x14ac:dyDescent="0.3">
      <c r="A1001" s="107">
        <v>6016</v>
      </c>
      <c r="B1001" s="60" t="s">
        <v>171</v>
      </c>
      <c r="C1001" s="69" t="str">
        <f>VLOOKUP(A1001,Datos!$A$10:$E$1593,3,FALSE)</f>
        <v xml:space="preserve">Espátula Enduir de 120 Cabo Madera      </v>
      </c>
      <c r="D1001" s="69">
        <f>VLOOKUP(A1001,Datos!$A$10:$E$1593,4,FALSE)</f>
        <v>12</v>
      </c>
      <c r="E1001" s="70">
        <f>VLOOKUP(A1001,Datos!$A$10:$E$1593,5,FALSE)</f>
        <v>4793.3900000000003</v>
      </c>
      <c r="F1001" s="68">
        <f t="shared" si="146"/>
        <v>4793.3900000000003</v>
      </c>
      <c r="G1001" s="60"/>
      <c r="H1001" s="60"/>
      <c r="I1001" s="94">
        <f t="shared" si="147"/>
        <v>0</v>
      </c>
      <c r="J1001" s="143"/>
    </row>
    <row r="1002" spans="1:26" ht="18" customHeight="1" x14ac:dyDescent="0.3">
      <c r="A1002" s="111">
        <v>6017</v>
      </c>
      <c r="B1002" s="61" t="s">
        <v>171</v>
      </c>
      <c r="C1002" s="62" t="str">
        <f>VLOOKUP(A1002,Datos!$A$10:$E$1593,3,FALSE)</f>
        <v xml:space="preserve">Espátula Enduir de 140 Cabo Madera      </v>
      </c>
      <c r="D1002" s="62">
        <f>VLOOKUP(A1002,Datos!$A$10:$E$1593,4,FALSE)</f>
        <v>12</v>
      </c>
      <c r="E1002" s="63">
        <f>VLOOKUP(A1002,Datos!$A$10:$E$1593,5,FALSE)</f>
        <v>5011.76</v>
      </c>
      <c r="F1002" s="64">
        <f t="shared" si="146"/>
        <v>5011.76</v>
      </c>
      <c r="G1002" s="61"/>
      <c r="H1002" s="61"/>
      <c r="I1002" s="139">
        <f t="shared" si="147"/>
        <v>0</v>
      </c>
      <c r="J1002" s="143"/>
    </row>
    <row r="1003" spans="1:26" ht="18" customHeight="1" x14ac:dyDescent="0.3">
      <c r="A1003" s="107">
        <v>6018</v>
      </c>
      <c r="B1003" s="60" t="s">
        <v>171</v>
      </c>
      <c r="C1003" s="69" t="str">
        <f>VLOOKUP(A1003,Datos!$A$10:$E$1593,3,FALSE)</f>
        <v xml:space="preserve">Espátula Enduir de 160 Cabo Madera      </v>
      </c>
      <c r="D1003" s="69">
        <f>VLOOKUP(A1003,Datos!$A$10:$E$1593,4,FALSE)</f>
        <v>12</v>
      </c>
      <c r="E1003" s="70">
        <f>VLOOKUP(A1003,Datos!$A$10:$E$1593,5,FALSE)</f>
        <v>5397.89</v>
      </c>
      <c r="F1003" s="68">
        <f t="shared" si="146"/>
        <v>5397.89</v>
      </c>
      <c r="G1003" s="60"/>
      <c r="H1003" s="60"/>
      <c r="I1003" s="94">
        <f t="shared" si="147"/>
        <v>0</v>
      </c>
      <c r="J1003" s="143"/>
    </row>
    <row r="1004" spans="1:26" ht="18" customHeight="1" x14ac:dyDescent="0.3">
      <c r="A1004" s="111">
        <v>6019</v>
      </c>
      <c r="B1004" s="61" t="s">
        <v>171</v>
      </c>
      <c r="C1004" s="62" t="str">
        <f>VLOOKUP(A1004,Datos!$A$10:$E$1593,3,FALSE)</f>
        <v xml:space="preserve">Espátula Enduir de 180 Cabo Madera      </v>
      </c>
      <c r="D1004" s="62">
        <f>VLOOKUP(A1004,Datos!$A$10:$E$1593,4,FALSE)</f>
        <v>12</v>
      </c>
      <c r="E1004" s="63">
        <f>VLOOKUP(A1004,Datos!$A$10:$E$1593,5,FALSE)</f>
        <v>6183.48</v>
      </c>
      <c r="F1004" s="64">
        <f t="shared" si="146"/>
        <v>6183.48</v>
      </c>
      <c r="G1004" s="61"/>
      <c r="H1004" s="61"/>
      <c r="I1004" s="139">
        <f t="shared" si="147"/>
        <v>0</v>
      </c>
      <c r="J1004" s="143"/>
    </row>
    <row r="1005" spans="1:26" ht="18" customHeight="1" x14ac:dyDescent="0.3">
      <c r="A1005" s="107">
        <v>6020</v>
      </c>
      <c r="B1005" s="60" t="s">
        <v>171</v>
      </c>
      <c r="C1005" s="69" t="str">
        <f>VLOOKUP(A1005,Datos!$A$10:$E$1593,3,FALSE)</f>
        <v xml:space="preserve">Espátula Enduir de 200 Cabo Madera      </v>
      </c>
      <c r="D1005" s="69">
        <f>VLOOKUP(A1005,Datos!$A$10:$E$1593,4,FALSE)</f>
        <v>12</v>
      </c>
      <c r="E1005" s="70">
        <f>VLOOKUP(A1005,Datos!$A$10:$E$1593,5,FALSE)</f>
        <v>6527</v>
      </c>
      <c r="F1005" s="68">
        <f t="shared" si="146"/>
        <v>6527</v>
      </c>
      <c r="G1005" s="60"/>
      <c r="H1005" s="60"/>
      <c r="I1005" s="94">
        <f t="shared" si="147"/>
        <v>0</v>
      </c>
      <c r="J1005" s="143"/>
    </row>
    <row r="1006" spans="1:26" ht="18" customHeight="1" x14ac:dyDescent="0.3">
      <c r="A1006" s="111">
        <v>6021</v>
      </c>
      <c r="B1006" s="61" t="s">
        <v>171</v>
      </c>
      <c r="C1006" s="62" t="str">
        <f>VLOOKUP(A1006,Datos!$A$10:$E$1593,3,FALSE)</f>
        <v xml:space="preserve">Espátula Enduir de 220 Cabo Madera      </v>
      </c>
      <c r="D1006" s="62">
        <f>VLOOKUP(A1006,Datos!$A$10:$E$1593,4,FALSE)</f>
        <v>12</v>
      </c>
      <c r="E1006" s="63">
        <f>VLOOKUP(A1006,Datos!$A$10:$E$1593,5,FALSE)</f>
        <v>7046.29</v>
      </c>
      <c r="F1006" s="64">
        <f t="shared" si="146"/>
        <v>7046.29</v>
      </c>
      <c r="G1006" s="61"/>
      <c r="H1006" s="61"/>
      <c r="I1006" s="139">
        <f t="shared" si="147"/>
        <v>0</v>
      </c>
      <c r="J1006" s="143"/>
    </row>
    <row r="1007" spans="1:26" ht="18" customHeight="1" x14ac:dyDescent="0.3">
      <c r="A1007" s="107">
        <v>6022</v>
      </c>
      <c r="B1007" s="60" t="s">
        <v>171</v>
      </c>
      <c r="C1007" s="69" t="str">
        <f>VLOOKUP(A1007,Datos!$A$10:$E$1593,3,FALSE)</f>
        <v xml:space="preserve">Espátula Enduir de 240 Cabo Madera      </v>
      </c>
      <c r="D1007" s="69">
        <f>VLOOKUP(A1007,Datos!$A$10:$E$1593,4,FALSE)</f>
        <v>12</v>
      </c>
      <c r="E1007" s="70">
        <f>VLOOKUP(A1007,Datos!$A$10:$E$1593,5,FALSE)</f>
        <v>7499</v>
      </c>
      <c r="F1007" s="68">
        <f t="shared" si="146"/>
        <v>7499</v>
      </c>
      <c r="G1007" s="60"/>
      <c r="H1007" s="60"/>
      <c r="I1007" s="94">
        <f t="shared" si="147"/>
        <v>0</v>
      </c>
      <c r="J1007" s="143"/>
    </row>
    <row r="1008" spans="1:26" ht="18" customHeight="1" x14ac:dyDescent="0.3">
      <c r="A1008" s="111">
        <v>6007</v>
      </c>
      <c r="B1008" s="61" t="s">
        <v>171</v>
      </c>
      <c r="C1008" s="62" t="str">
        <f>VLOOKUP(A1008,Datos!$A$10:$E$1593,3,FALSE)</f>
        <v xml:space="preserve">Espátula Enduir de 100 Cabo plástico    </v>
      </c>
      <c r="D1008" s="62">
        <f>VLOOKUP(A1008,Datos!$A$10:$E$1593,4,FALSE)</f>
        <v>12</v>
      </c>
      <c r="E1008" s="63">
        <f>VLOOKUP(A1008,Datos!$A$10:$E$1593,5,FALSE)</f>
        <v>4707.3</v>
      </c>
      <c r="F1008" s="64">
        <f t="shared" si="146"/>
        <v>4707.3</v>
      </c>
      <c r="G1008" s="61"/>
      <c r="H1008" s="61"/>
      <c r="I1008" s="139">
        <f t="shared" si="147"/>
        <v>0</v>
      </c>
      <c r="J1008" s="144"/>
      <c r="K1008" s="19"/>
      <c r="L1008" s="19"/>
      <c r="M1008" s="19"/>
      <c r="N1008" s="19"/>
      <c r="O1008" s="19"/>
      <c r="P1008" s="19"/>
      <c r="Q1008" s="19"/>
      <c r="R1008" s="19"/>
      <c r="S1008" s="19"/>
      <c r="T1008" s="19"/>
      <c r="U1008" s="19"/>
      <c r="V1008" s="19"/>
      <c r="W1008" s="19"/>
      <c r="X1008" s="19"/>
      <c r="Y1008" s="19"/>
      <c r="Z1008" s="19"/>
    </row>
    <row r="1009" spans="1:10" ht="18" customHeight="1" x14ac:dyDescent="0.3">
      <c r="A1009" s="107">
        <v>6067</v>
      </c>
      <c r="B1009" s="60" t="s">
        <v>171</v>
      </c>
      <c r="C1009" s="69" t="str">
        <f>VLOOKUP(A1009,Datos!$A$10:$E$1593,3,FALSE)</f>
        <v xml:space="preserve">Espátula Enduir de 120 Cabo plástico    </v>
      </c>
      <c r="D1009" s="69">
        <f>VLOOKUP(A1009,Datos!$A$10:$E$1593,4,FALSE)</f>
        <v>12</v>
      </c>
      <c r="E1009" s="70">
        <f>VLOOKUP(A1009,Datos!$A$10:$E$1593,5,FALSE)</f>
        <v>4781.01</v>
      </c>
      <c r="F1009" s="68">
        <f t="shared" si="146"/>
        <v>4781.01</v>
      </c>
      <c r="G1009" s="60"/>
      <c r="H1009" s="60"/>
      <c r="I1009" s="94">
        <f t="shared" si="147"/>
        <v>0</v>
      </c>
      <c r="J1009" s="143"/>
    </row>
    <row r="1010" spans="1:10" ht="18" customHeight="1" x14ac:dyDescent="0.3">
      <c r="A1010" s="111">
        <v>6068</v>
      </c>
      <c r="B1010" s="61" t="s">
        <v>171</v>
      </c>
      <c r="C1010" s="62" t="str">
        <f>VLOOKUP(A1010,Datos!$A$10:$E$1593,3,FALSE)</f>
        <v xml:space="preserve">Espátula Enduir de 140 Cabo plástico    </v>
      </c>
      <c r="D1010" s="62">
        <f>VLOOKUP(A1010,Datos!$A$10:$E$1593,4,FALSE)</f>
        <v>12</v>
      </c>
      <c r="E1010" s="63">
        <f>VLOOKUP(A1010,Datos!$A$10:$E$1593,5,FALSE)</f>
        <v>5073.08</v>
      </c>
      <c r="F1010" s="64">
        <f t="shared" si="146"/>
        <v>5073.08</v>
      </c>
      <c r="G1010" s="61"/>
      <c r="H1010" s="61"/>
      <c r="I1010" s="139">
        <f t="shared" si="147"/>
        <v>0</v>
      </c>
      <c r="J1010" s="143"/>
    </row>
    <row r="1011" spans="1:10" ht="18" customHeight="1" thickBot="1" x14ac:dyDescent="0.35">
      <c r="A1011" s="108">
        <v>6069</v>
      </c>
      <c r="B1011" s="72" t="s">
        <v>171</v>
      </c>
      <c r="C1011" s="73" t="str">
        <f>VLOOKUP(A1011,Datos!$A$10:$E$1593,3,FALSE)</f>
        <v xml:space="preserve">Espátula Enduir de 160 Cabo plástico    </v>
      </c>
      <c r="D1011" s="73">
        <f>VLOOKUP(A1011,Datos!$A$10:$E$1593,4,FALSE)</f>
        <v>12</v>
      </c>
      <c r="E1011" s="74">
        <f>VLOOKUP(A1011,Datos!$A$10:$E$1593,5,FALSE)</f>
        <v>5485.17</v>
      </c>
      <c r="F1011" s="75">
        <f t="shared" si="146"/>
        <v>5485.17</v>
      </c>
      <c r="G1011" s="72"/>
      <c r="H1011" s="72"/>
      <c r="I1011" s="100">
        <f t="shared" si="147"/>
        <v>0</v>
      </c>
      <c r="J1011" s="142"/>
    </row>
    <row r="1012" spans="1:10" ht="19.95" customHeight="1" thickBot="1" x14ac:dyDescent="0.35">
      <c r="A1012" s="200" t="s">
        <v>1022</v>
      </c>
      <c r="B1012" s="201"/>
      <c r="C1012" s="201"/>
      <c r="D1012" s="201"/>
      <c r="E1012" s="201"/>
      <c r="F1012" s="201"/>
      <c r="G1012" s="201"/>
      <c r="H1012" s="201"/>
      <c r="I1012" s="201"/>
      <c r="J1012" s="211"/>
    </row>
    <row r="1013" spans="1:10" ht="18" customHeight="1" x14ac:dyDescent="0.3">
      <c r="A1013" s="114">
        <v>3019</v>
      </c>
      <c r="B1013" s="77" t="s">
        <v>189</v>
      </c>
      <c r="C1013" s="78" t="str">
        <f>VLOOKUP(A1013,Datos!$A$10:$E$1593,3,FALSE)</f>
        <v xml:space="preserve">MASILLA  P/VIDRIO 1Kg                   </v>
      </c>
      <c r="D1013" s="78">
        <f>VLOOKUP(A1013,Datos!$A$10:$E$1593,4,FALSE)</f>
        <v>0</v>
      </c>
      <c r="E1013" s="79">
        <f>VLOOKUP(A1013,Datos!$A$10:$E$1593,5,FALSE)</f>
        <v>2469.5100000000002</v>
      </c>
      <c r="F1013" s="125">
        <f>E1013-(E1013*DESC)</f>
        <v>2469.5100000000002</v>
      </c>
      <c r="G1013" s="77"/>
      <c r="H1013" s="77"/>
      <c r="I1013" s="155">
        <f t="shared" ref="I1013:I1015" si="148">(F1013-F1013*H1013/100)*G1013</f>
        <v>0</v>
      </c>
      <c r="J1013" s="210"/>
    </row>
    <row r="1014" spans="1:10" ht="18" customHeight="1" x14ac:dyDescent="0.3">
      <c r="A1014" s="107">
        <v>3020</v>
      </c>
      <c r="B1014" s="60" t="s">
        <v>189</v>
      </c>
      <c r="C1014" s="69" t="str">
        <f>VLOOKUP(A1014,Datos!$A$10:$E$1593,3,FALSE)</f>
        <v xml:space="preserve">MASILLA  P/VIDRIO 1/2 Kg                </v>
      </c>
      <c r="D1014" s="69">
        <f>VLOOKUP(A1014,Datos!$A$10:$E$1593,4,FALSE)</f>
        <v>0</v>
      </c>
      <c r="E1014" s="70">
        <f>VLOOKUP(A1014,Datos!$A$10:$E$1593,5,FALSE)</f>
        <v>1871.93</v>
      </c>
      <c r="F1014" s="68">
        <f>E1014-(E1014*DESC)</f>
        <v>1871.93</v>
      </c>
      <c r="G1014" s="60"/>
      <c r="H1014" s="60"/>
      <c r="I1014" s="94">
        <f t="shared" si="148"/>
        <v>0</v>
      </c>
      <c r="J1014" s="237"/>
    </row>
    <row r="1015" spans="1:10" ht="58.2" customHeight="1" thickBot="1" x14ac:dyDescent="0.35">
      <c r="A1015" s="112">
        <v>25100</v>
      </c>
      <c r="B1015" s="88"/>
      <c r="C1015" s="89" t="str">
        <f>VLOOKUP(A1015,Datos!$A$10:$E$1593,3,FALSE)</f>
        <v xml:space="preserve">MASILLA P/MADERA 220cc NATURAL          </v>
      </c>
      <c r="D1015" s="89">
        <f>VLOOKUP(A1015,Datos!$A$10:$E$1593,4,FALSE)</f>
        <v>12</v>
      </c>
      <c r="E1015" s="90">
        <f>VLOOKUP(A1015,Datos!$A$10:$E$1593,5,FALSE)</f>
        <v>2934.24</v>
      </c>
      <c r="F1015" s="91">
        <f>E1015-(E1015*DESC)</f>
        <v>2934.24</v>
      </c>
      <c r="G1015" s="88"/>
      <c r="H1015" s="88"/>
      <c r="I1015" s="149">
        <f t="shared" si="148"/>
        <v>0</v>
      </c>
      <c r="J1015" s="145"/>
    </row>
    <row r="1016" spans="1:10" ht="19.95" customHeight="1" thickBot="1" x14ac:dyDescent="0.35">
      <c r="A1016" s="200" t="s">
        <v>1025</v>
      </c>
      <c r="B1016" s="201"/>
      <c r="C1016" s="201"/>
      <c r="D1016" s="201"/>
      <c r="E1016" s="201"/>
      <c r="F1016" s="201"/>
      <c r="G1016" s="201"/>
      <c r="H1016" s="201"/>
      <c r="I1016" s="201"/>
      <c r="J1016" s="209"/>
    </row>
    <row r="1017" spans="1:10" ht="18" customHeight="1" x14ac:dyDescent="0.3">
      <c r="A1017" s="110">
        <v>3000</v>
      </c>
      <c r="B1017" s="76" t="s">
        <v>821</v>
      </c>
      <c r="C1017" s="85" t="str">
        <f>VLOOKUP(A1017,Datos!$A$10:$E$1593,3,FALSE)</f>
        <v xml:space="preserve">PINCEL paint 78 ESSAMET   1/2           </v>
      </c>
      <c r="D1017" s="85">
        <f>VLOOKUP(A1017,Datos!$A$10:$E$1593,4,FALSE)</f>
        <v>12</v>
      </c>
      <c r="E1017" s="86">
        <f>VLOOKUP(A1017,Datos!$A$10:$E$1593,5,FALSE)</f>
        <v>894.51</v>
      </c>
      <c r="F1017" s="87">
        <f t="shared" ref="F1017:F1029" si="149">E1017-(E1017*DESC)</f>
        <v>894.51</v>
      </c>
      <c r="G1017" s="76"/>
      <c r="H1017" s="76"/>
      <c r="I1017" s="101">
        <f t="shared" ref="I1017:I1029" si="150">(F1017-F1017*H1017/100)*G1017</f>
        <v>0</v>
      </c>
      <c r="J1017" s="210"/>
    </row>
    <row r="1018" spans="1:10" ht="18" customHeight="1" x14ac:dyDescent="0.3">
      <c r="A1018" s="111">
        <v>3001</v>
      </c>
      <c r="B1018" s="61" t="s">
        <v>821</v>
      </c>
      <c r="C1018" s="62" t="str">
        <f>VLOOKUP(A1018,Datos!$A$10:$E$1593,3,FALSE)</f>
        <v xml:space="preserve">PINCEL paint 78 ESSAMET  3/4   N°7      </v>
      </c>
      <c r="D1018" s="62">
        <f>VLOOKUP(A1018,Datos!$A$10:$E$1593,4,FALSE)</f>
        <v>12</v>
      </c>
      <c r="E1018" s="63">
        <f>VLOOKUP(A1018,Datos!$A$10:$E$1593,5,FALSE)</f>
        <v>1054.32</v>
      </c>
      <c r="F1018" s="64">
        <f t="shared" si="149"/>
        <v>1054.32</v>
      </c>
      <c r="G1018" s="61"/>
      <c r="H1018" s="61"/>
      <c r="I1018" s="139">
        <f t="shared" si="150"/>
        <v>0</v>
      </c>
      <c r="J1018" s="210"/>
    </row>
    <row r="1019" spans="1:10" ht="18" customHeight="1" x14ac:dyDescent="0.3">
      <c r="A1019" s="107">
        <v>3002</v>
      </c>
      <c r="B1019" s="60" t="s">
        <v>821</v>
      </c>
      <c r="C1019" s="69" t="str">
        <f>VLOOKUP(A1019,Datos!$A$10:$E$1593,3,FALSE)</f>
        <v xml:space="preserve">PINCEL paint 78 ESSAMET 1       N°10    </v>
      </c>
      <c r="D1019" s="69">
        <f>VLOOKUP(A1019,Datos!$A$10:$E$1593,4,FALSE)</f>
        <v>12</v>
      </c>
      <c r="E1019" s="70">
        <f>VLOOKUP(A1019,Datos!$A$10:$E$1593,5,FALSE)</f>
        <v>1166.1199999999999</v>
      </c>
      <c r="F1019" s="68">
        <f t="shared" si="149"/>
        <v>1166.1199999999999</v>
      </c>
      <c r="G1019" s="60"/>
      <c r="H1019" s="60"/>
      <c r="I1019" s="94">
        <f t="shared" si="150"/>
        <v>0</v>
      </c>
      <c r="J1019" s="210"/>
    </row>
    <row r="1020" spans="1:10" ht="18" customHeight="1" x14ac:dyDescent="0.3">
      <c r="A1020" s="111">
        <v>3003</v>
      </c>
      <c r="B1020" s="61" t="s">
        <v>821</v>
      </c>
      <c r="C1020" s="62" t="str">
        <f>VLOOKUP(A1020,Datos!$A$10:$E$1593,3,FALSE)</f>
        <v xml:space="preserve">PINCEL paint 78 ESSAMET 1.1/2    N°15   </v>
      </c>
      <c r="D1020" s="62">
        <f>VLOOKUP(A1020,Datos!$A$10:$E$1593,4,FALSE)</f>
        <v>12</v>
      </c>
      <c r="E1020" s="63">
        <f>VLOOKUP(A1020,Datos!$A$10:$E$1593,5,FALSE)</f>
        <v>1549.53</v>
      </c>
      <c r="F1020" s="64">
        <f t="shared" si="149"/>
        <v>1549.53</v>
      </c>
      <c r="G1020" s="61"/>
      <c r="H1020" s="61"/>
      <c r="I1020" s="139">
        <f t="shared" si="150"/>
        <v>0</v>
      </c>
      <c r="J1020" s="210"/>
    </row>
    <row r="1021" spans="1:10" ht="18" customHeight="1" x14ac:dyDescent="0.3">
      <c r="A1021" s="107">
        <v>3004</v>
      </c>
      <c r="B1021" s="60" t="s">
        <v>821</v>
      </c>
      <c r="C1021" s="69" t="str">
        <f>VLOOKUP(A1021,Datos!$A$10:$E$1593,3,FALSE)</f>
        <v xml:space="preserve">PINCEL paint 78 ESSAMET 2       N°20    </v>
      </c>
      <c r="D1021" s="69">
        <f>VLOOKUP(A1021,Datos!$A$10:$E$1593,4,FALSE)</f>
        <v>12</v>
      </c>
      <c r="E1021" s="70">
        <f>VLOOKUP(A1021,Datos!$A$10:$E$1593,5,FALSE)</f>
        <v>2028.73</v>
      </c>
      <c r="F1021" s="68">
        <f t="shared" si="149"/>
        <v>2028.73</v>
      </c>
      <c r="G1021" s="60"/>
      <c r="H1021" s="60"/>
      <c r="I1021" s="94">
        <f t="shared" si="150"/>
        <v>0</v>
      </c>
      <c r="J1021" s="210"/>
    </row>
    <row r="1022" spans="1:10" ht="18" customHeight="1" x14ac:dyDescent="0.3">
      <c r="A1022" s="111">
        <v>3005</v>
      </c>
      <c r="B1022" s="61" t="s">
        <v>821</v>
      </c>
      <c r="C1022" s="62" t="str">
        <f>VLOOKUP(A1022,Datos!$A$10:$E$1593,3,FALSE)</f>
        <v xml:space="preserve">PINCEL paint 78 ESSAMET 2.1/2    N°25   </v>
      </c>
      <c r="D1022" s="62">
        <f>VLOOKUP(A1022,Datos!$A$10:$E$1593,4,FALSE)</f>
        <v>12</v>
      </c>
      <c r="E1022" s="63">
        <f>VLOOKUP(A1022,Datos!$A$10:$E$1593,5,FALSE)</f>
        <v>2635.74</v>
      </c>
      <c r="F1022" s="64">
        <f t="shared" si="149"/>
        <v>2635.74</v>
      </c>
      <c r="G1022" s="61"/>
      <c r="H1022" s="61"/>
      <c r="I1022" s="139">
        <f t="shared" si="150"/>
        <v>0</v>
      </c>
      <c r="J1022" s="210"/>
    </row>
    <row r="1023" spans="1:10" ht="18" customHeight="1" x14ac:dyDescent="0.3">
      <c r="A1023" s="107">
        <v>3006</v>
      </c>
      <c r="B1023" s="60" t="s">
        <v>821</v>
      </c>
      <c r="C1023" s="69" t="str">
        <f>VLOOKUP(A1023,Datos!$A$10:$E$1593,3,FALSE)</f>
        <v xml:space="preserve">PINCEL paint 78 ESSAMET 3       N°30    </v>
      </c>
      <c r="D1023" s="69">
        <f>VLOOKUP(A1023,Datos!$A$10:$E$1593,4,FALSE)</f>
        <v>6</v>
      </c>
      <c r="E1023" s="70">
        <f>VLOOKUP(A1023,Datos!$A$10:$E$1593,5,FALSE)</f>
        <v>3306.65</v>
      </c>
      <c r="F1023" s="68">
        <f t="shared" si="149"/>
        <v>3306.65</v>
      </c>
      <c r="G1023" s="60"/>
      <c r="H1023" s="60"/>
      <c r="I1023" s="94">
        <f t="shared" si="150"/>
        <v>0</v>
      </c>
      <c r="J1023" s="210"/>
    </row>
    <row r="1024" spans="1:10" ht="18" customHeight="1" x14ac:dyDescent="0.3">
      <c r="A1024" s="111">
        <v>3007</v>
      </c>
      <c r="B1024" s="61" t="s">
        <v>821</v>
      </c>
      <c r="C1024" s="62" t="str">
        <f>VLOOKUP(A1024,Datos!$A$10:$E$1593,3,FALSE)</f>
        <v xml:space="preserve">PINCEL paint 78 ESSAMET 4       N|40    </v>
      </c>
      <c r="D1024" s="62">
        <f>VLOOKUP(A1024,Datos!$A$10:$E$1593,4,FALSE)</f>
        <v>6</v>
      </c>
      <c r="E1024" s="63">
        <f>VLOOKUP(A1024,Datos!$A$10:$E$1593,5,FALSE)</f>
        <v>4920.08</v>
      </c>
      <c r="F1024" s="64">
        <f t="shared" si="149"/>
        <v>4920.08</v>
      </c>
      <c r="G1024" s="61"/>
      <c r="H1024" s="61"/>
      <c r="I1024" s="139">
        <f t="shared" si="150"/>
        <v>0</v>
      </c>
      <c r="J1024" s="210"/>
    </row>
    <row r="1025" spans="1:26" ht="18" customHeight="1" x14ac:dyDescent="0.3">
      <c r="A1025" s="107">
        <v>3009</v>
      </c>
      <c r="B1025" s="60" t="s">
        <v>821</v>
      </c>
      <c r="C1025" s="69" t="str">
        <f>VLOOKUP(A1025,Datos!$A$10:$E$1593,3,FALSE)</f>
        <v xml:space="preserve">PINCEL profesional ESSAMET  3/4     N°7 </v>
      </c>
      <c r="D1025" s="69">
        <f>VLOOKUP(A1025,Datos!$A$10:$E$1593,4,FALSE)</f>
        <v>0</v>
      </c>
      <c r="E1025" s="70">
        <f>VLOOKUP(A1025,Datos!$A$10:$E$1593,5,FALSE)</f>
        <v>1473.85</v>
      </c>
      <c r="F1025" s="68">
        <f t="shared" si="149"/>
        <v>1473.85</v>
      </c>
      <c r="G1025" s="60"/>
      <c r="H1025" s="60"/>
      <c r="I1025" s="94">
        <f t="shared" si="150"/>
        <v>0</v>
      </c>
      <c r="J1025" s="144"/>
    </row>
    <row r="1026" spans="1:26" ht="18" customHeight="1" x14ac:dyDescent="0.3">
      <c r="A1026" s="111">
        <v>3010</v>
      </c>
      <c r="B1026" s="61" t="s">
        <v>821</v>
      </c>
      <c r="C1026" s="62" t="str">
        <f>VLOOKUP(A1026,Datos!$A$10:$E$1593,3,FALSE)</f>
        <v xml:space="preserve">PINCEL profesional ESSAMET 1      N°10  </v>
      </c>
      <c r="D1026" s="62">
        <f>VLOOKUP(A1026,Datos!$A$10:$E$1593,4,FALSE)</f>
        <v>0</v>
      </c>
      <c r="E1026" s="63">
        <f>VLOOKUP(A1026,Datos!$A$10:$E$1593,5,FALSE)</f>
        <v>1478.43</v>
      </c>
      <c r="F1026" s="64">
        <f t="shared" si="149"/>
        <v>1478.43</v>
      </c>
      <c r="G1026" s="61"/>
      <c r="H1026" s="61"/>
      <c r="I1026" s="139">
        <f t="shared" si="150"/>
        <v>0</v>
      </c>
      <c r="J1026" s="143"/>
    </row>
    <row r="1027" spans="1:26" ht="18" customHeight="1" x14ac:dyDescent="0.3">
      <c r="A1027" s="107">
        <v>3011</v>
      </c>
      <c r="B1027" s="60" t="s">
        <v>821</v>
      </c>
      <c r="C1027" s="69" t="str">
        <f>VLOOKUP(A1027,Datos!$A$10:$E$1593,3,FALSE)</f>
        <v xml:space="preserve">PINCEL profesional ESSAMET 1.1/2   N°15 </v>
      </c>
      <c r="D1027" s="69">
        <f>VLOOKUP(A1027,Datos!$A$10:$E$1593,4,FALSE)</f>
        <v>0</v>
      </c>
      <c r="E1027" s="70">
        <f>VLOOKUP(A1027,Datos!$A$10:$E$1593,5,FALSE)</f>
        <v>2331.56</v>
      </c>
      <c r="F1027" s="68">
        <f t="shared" si="149"/>
        <v>2331.56</v>
      </c>
      <c r="G1027" s="60"/>
      <c r="H1027" s="60"/>
      <c r="I1027" s="94">
        <f t="shared" si="150"/>
        <v>0</v>
      </c>
      <c r="J1027" s="143"/>
    </row>
    <row r="1028" spans="1:26" ht="18" customHeight="1" x14ac:dyDescent="0.3">
      <c r="A1028" s="111">
        <v>3012</v>
      </c>
      <c r="B1028" s="61" t="s">
        <v>821</v>
      </c>
      <c r="C1028" s="62" t="str">
        <f>VLOOKUP(A1028,Datos!$A$10:$E$1593,3,FALSE)</f>
        <v>PINCEL profesional ESSAMET 2        N°20</v>
      </c>
      <c r="D1028" s="62">
        <f>VLOOKUP(A1028,Datos!$A$10:$E$1593,4,FALSE)</f>
        <v>0</v>
      </c>
      <c r="E1028" s="63">
        <f>VLOOKUP(A1028,Datos!$A$10:$E$1593,5,FALSE)</f>
        <v>3306.97</v>
      </c>
      <c r="F1028" s="64">
        <f t="shared" si="149"/>
        <v>3306.97</v>
      </c>
      <c r="G1028" s="61"/>
      <c r="H1028" s="61"/>
      <c r="I1028" s="139">
        <f t="shared" si="150"/>
        <v>0</v>
      </c>
      <c r="J1028" s="143"/>
    </row>
    <row r="1029" spans="1:26" ht="18" customHeight="1" thickBot="1" x14ac:dyDescent="0.35">
      <c r="A1029" s="108">
        <v>3013</v>
      </c>
      <c r="B1029" s="72" t="s">
        <v>821</v>
      </c>
      <c r="C1029" s="73" t="str">
        <f>VLOOKUP(A1029,Datos!$A$10:$E$1593,3,FALSE)</f>
        <v xml:space="preserve">PINCEL profesional ESSAMET 2.1/2   N°25 </v>
      </c>
      <c r="D1029" s="73">
        <f>VLOOKUP(A1029,Datos!$A$10:$E$1593,4,FALSE)</f>
        <v>0</v>
      </c>
      <c r="E1029" s="74">
        <f>VLOOKUP(A1029,Datos!$A$10:$E$1593,5,FALSE)</f>
        <v>4325.21</v>
      </c>
      <c r="F1029" s="75">
        <f t="shared" si="149"/>
        <v>4325.21</v>
      </c>
      <c r="G1029" s="72"/>
      <c r="H1029" s="72"/>
      <c r="I1029" s="100">
        <f t="shared" si="150"/>
        <v>0</v>
      </c>
      <c r="J1029" s="142"/>
    </row>
    <row r="1030" spans="1:26" ht="19.95" customHeight="1" thickBot="1" x14ac:dyDescent="0.35">
      <c r="A1030" s="200" t="s">
        <v>1039</v>
      </c>
      <c r="B1030" s="201"/>
      <c r="C1030" s="201"/>
      <c r="D1030" s="201"/>
      <c r="E1030" s="201"/>
      <c r="F1030" s="201"/>
      <c r="G1030" s="201"/>
      <c r="H1030" s="201"/>
      <c r="I1030" s="201"/>
      <c r="J1030" s="143"/>
    </row>
    <row r="1031" spans="1:26" ht="18" customHeight="1" x14ac:dyDescent="0.3">
      <c r="A1031" s="114">
        <v>12000</v>
      </c>
      <c r="B1031" s="77" t="s">
        <v>793</v>
      </c>
      <c r="C1031" s="78" t="str">
        <f>VLOOKUP(A1031,Datos!$A$10:$E$1593,3,FALSE)</f>
        <v xml:space="preserve">RODILLO EPOXI 22                        </v>
      </c>
      <c r="D1031" s="78">
        <f>VLOOKUP(A1031,Datos!$A$10:$E$1593,4,FALSE)</f>
        <v>20</v>
      </c>
      <c r="E1031" s="79">
        <f>VLOOKUP(A1031,Datos!$A$10:$E$1593,5,FALSE)</f>
        <v>3597.68</v>
      </c>
      <c r="F1031" s="125">
        <f t="shared" ref="F1031:F1064" si="151">E1031-(E1031*DESC)</f>
        <v>3597.68</v>
      </c>
      <c r="G1031" s="77"/>
      <c r="H1031" s="77"/>
      <c r="I1031" s="155">
        <f t="shared" ref="I1031:I1064" si="152">(F1031-F1031*H1031/100)*G1031</f>
        <v>0</v>
      </c>
      <c r="J1031" s="143"/>
    </row>
    <row r="1032" spans="1:26" ht="18" customHeight="1" x14ac:dyDescent="0.3">
      <c r="A1032" s="107">
        <v>12001</v>
      </c>
      <c r="B1032" s="60" t="s">
        <v>793</v>
      </c>
      <c r="C1032" s="69" t="str">
        <f>VLOOKUP(A1032,Datos!$A$10:$E$1593,3,FALSE)</f>
        <v xml:space="preserve">RODILLO EPOXI 17                        </v>
      </c>
      <c r="D1032" s="69">
        <f>VLOOKUP(A1032,Datos!$A$10:$E$1593,4,FALSE)</f>
        <v>20</v>
      </c>
      <c r="E1032" s="70">
        <f>VLOOKUP(A1032,Datos!$A$10:$E$1593,5,FALSE)</f>
        <v>3352.35</v>
      </c>
      <c r="F1032" s="68">
        <f t="shared" si="151"/>
        <v>3352.35</v>
      </c>
      <c r="G1032" s="60"/>
      <c r="H1032" s="60"/>
      <c r="I1032" s="94">
        <f t="shared" si="152"/>
        <v>0</v>
      </c>
      <c r="J1032" s="143"/>
    </row>
    <row r="1033" spans="1:26" ht="18" customHeight="1" x14ac:dyDescent="0.3">
      <c r="A1033" s="111">
        <v>12030</v>
      </c>
      <c r="B1033" s="61" t="s">
        <v>793</v>
      </c>
      <c r="C1033" s="62" t="str">
        <f>VLOOKUP(A1033,Datos!$A$10:$E$1593,3,FALSE)</f>
        <v xml:space="preserve">RODILLO LANA BLANCA 40/17               </v>
      </c>
      <c r="D1033" s="62">
        <f>VLOOKUP(A1033,Datos!$A$10:$E$1593,4,FALSE)</f>
        <v>20</v>
      </c>
      <c r="E1033" s="63">
        <f>VLOOKUP(A1033,Datos!$A$10:$E$1593,5,FALSE)</f>
        <v>6638.51</v>
      </c>
      <c r="F1033" s="64">
        <f t="shared" si="151"/>
        <v>6638.51</v>
      </c>
      <c r="G1033" s="61"/>
      <c r="H1033" s="61"/>
      <c r="I1033" s="139">
        <f t="shared" si="152"/>
        <v>0</v>
      </c>
      <c r="J1033" s="144"/>
      <c r="K1033" s="19"/>
      <c r="L1033" s="19"/>
      <c r="M1033" s="19"/>
      <c r="N1033" s="19"/>
      <c r="O1033" s="19"/>
      <c r="P1033" s="19"/>
      <c r="Q1033" s="19"/>
      <c r="R1033" s="19"/>
      <c r="S1033" s="19"/>
      <c r="T1033" s="19"/>
      <c r="U1033" s="19"/>
      <c r="V1033" s="19"/>
      <c r="W1033" s="19"/>
      <c r="X1033" s="19"/>
      <c r="Y1033" s="19"/>
      <c r="Z1033" s="19"/>
    </row>
    <row r="1034" spans="1:26" ht="18" customHeight="1" x14ac:dyDescent="0.3">
      <c r="A1034" s="107">
        <v>12029</v>
      </c>
      <c r="B1034" s="60" t="s">
        <v>793</v>
      </c>
      <c r="C1034" s="69" t="str">
        <f>VLOOKUP(A1034,Datos!$A$10:$E$1593,3,FALSE)</f>
        <v xml:space="preserve">RODILLO LANA BLANCA 50/22               </v>
      </c>
      <c r="D1034" s="69">
        <f>VLOOKUP(A1034,Datos!$A$10:$E$1593,4,FALSE)</f>
        <v>20</v>
      </c>
      <c r="E1034" s="70">
        <f>VLOOKUP(A1034,Datos!$A$10:$E$1593,5,FALSE)</f>
        <v>8222.01</v>
      </c>
      <c r="F1034" s="68">
        <f t="shared" si="151"/>
        <v>8222.01</v>
      </c>
      <c r="G1034" s="60"/>
      <c r="H1034" s="60"/>
      <c r="I1034" s="94">
        <f t="shared" si="152"/>
        <v>0</v>
      </c>
      <c r="J1034" s="142"/>
    </row>
    <row r="1035" spans="1:26" ht="18" customHeight="1" x14ac:dyDescent="0.3">
      <c r="A1035" s="111">
        <v>12004</v>
      </c>
      <c r="B1035" s="61" t="s">
        <v>793</v>
      </c>
      <c r="C1035" s="62" t="str">
        <f>VLOOKUP(A1035,Datos!$A$10:$E$1593,3,FALSE)</f>
        <v xml:space="preserve">RODILLO SIMIL LANA NACIONAL 50/22       </v>
      </c>
      <c r="D1035" s="62">
        <f>VLOOKUP(A1035,Datos!$A$10:$E$1593,4,FALSE)</f>
        <v>20</v>
      </c>
      <c r="E1035" s="63">
        <f>VLOOKUP(A1035,Datos!$A$10:$E$1593,5,FALSE)</f>
        <v>3398.81</v>
      </c>
      <c r="F1035" s="64">
        <f t="shared" si="151"/>
        <v>3398.81</v>
      </c>
      <c r="G1035" s="61"/>
      <c r="H1035" s="61"/>
      <c r="I1035" s="139">
        <f t="shared" si="152"/>
        <v>0</v>
      </c>
      <c r="J1035" s="143"/>
    </row>
    <row r="1036" spans="1:26" ht="18" customHeight="1" x14ac:dyDescent="0.3">
      <c r="A1036" s="107">
        <v>12031</v>
      </c>
      <c r="B1036" s="60" t="s">
        <v>793</v>
      </c>
      <c r="C1036" s="69" t="str">
        <f>VLOOKUP(A1036,Datos!$A$10:$E$1593,3,FALSE)</f>
        <v xml:space="preserve">RODILLO SIMIL LANA NACIONAL 40/17       </v>
      </c>
      <c r="D1036" s="69">
        <f>VLOOKUP(A1036,Datos!$A$10:$E$1593,4,FALSE)</f>
        <v>20</v>
      </c>
      <c r="E1036" s="70">
        <f>VLOOKUP(A1036,Datos!$A$10:$E$1593,5,FALSE)</f>
        <v>2771.36</v>
      </c>
      <c r="F1036" s="68">
        <f t="shared" si="151"/>
        <v>2771.36</v>
      </c>
      <c r="G1036" s="60"/>
      <c r="H1036" s="60"/>
      <c r="I1036" s="94">
        <f t="shared" si="152"/>
        <v>0</v>
      </c>
      <c r="J1036" s="143"/>
      <c r="K1036" s="19"/>
      <c r="L1036" s="19"/>
      <c r="M1036" s="19"/>
      <c r="N1036" s="19"/>
      <c r="O1036" s="19"/>
      <c r="P1036" s="19"/>
      <c r="Q1036" s="19"/>
      <c r="R1036" s="19"/>
      <c r="S1036" s="19"/>
      <c r="T1036" s="19"/>
      <c r="U1036" s="19"/>
      <c r="V1036" s="19"/>
      <c r="W1036" s="19"/>
      <c r="X1036" s="19"/>
      <c r="Y1036" s="19"/>
      <c r="Z1036" s="19"/>
    </row>
    <row r="1037" spans="1:26" ht="57" customHeight="1" x14ac:dyDescent="0.3">
      <c r="A1037" s="111">
        <v>12014</v>
      </c>
      <c r="B1037" s="61" t="s">
        <v>793</v>
      </c>
      <c r="C1037" s="62" t="str">
        <f>VLOOKUP(A1037,Datos!$A$10:$E$1593,3,FALSE)</f>
        <v xml:space="preserve">RODILLO ANTIGOTA ECO 40/22              </v>
      </c>
      <c r="D1037" s="62">
        <f>VLOOKUP(A1037,Datos!$A$10:$E$1593,4,FALSE)</f>
        <v>20</v>
      </c>
      <c r="E1037" s="63">
        <f>VLOOKUP(A1037,Datos!$A$10:$E$1593,5,FALSE)</f>
        <v>3152.92</v>
      </c>
      <c r="F1037" s="64">
        <f t="shared" si="151"/>
        <v>3152.92</v>
      </c>
      <c r="G1037" s="61"/>
      <c r="H1037" s="61"/>
      <c r="I1037" s="139">
        <f t="shared" si="152"/>
        <v>0</v>
      </c>
      <c r="J1037" s="145"/>
    </row>
    <row r="1038" spans="1:26" ht="18" customHeight="1" x14ac:dyDescent="0.3">
      <c r="A1038" s="107">
        <v>12006</v>
      </c>
      <c r="B1038" s="60" t="s">
        <v>793</v>
      </c>
      <c r="C1038" s="69" t="str">
        <f>VLOOKUP(A1038,Datos!$A$10:$E$1593,3,FALSE)</f>
        <v xml:space="preserve">RODILLO MINI EPOXI 5                    </v>
      </c>
      <c r="D1038" s="69">
        <f>VLOOKUP(A1038,Datos!$A$10:$E$1593,4,FALSE)</f>
        <v>50</v>
      </c>
      <c r="E1038" s="70">
        <f>VLOOKUP(A1038,Datos!$A$10:$E$1593,5,FALSE)</f>
        <v>750.16</v>
      </c>
      <c r="F1038" s="68">
        <f t="shared" si="151"/>
        <v>750.16</v>
      </c>
      <c r="G1038" s="60"/>
      <c r="H1038" s="60"/>
      <c r="I1038" s="94">
        <f t="shared" si="152"/>
        <v>0</v>
      </c>
      <c r="J1038" s="143"/>
    </row>
    <row r="1039" spans="1:26" ht="18" customHeight="1" x14ac:dyDescent="0.3">
      <c r="A1039" s="111">
        <v>12007</v>
      </c>
      <c r="B1039" s="61" t="s">
        <v>793</v>
      </c>
      <c r="C1039" s="62" t="str">
        <f>VLOOKUP(A1039,Datos!$A$10:$E$1593,3,FALSE)</f>
        <v xml:space="preserve">RODILLO MINI EPOXI 8                    </v>
      </c>
      <c r="D1039" s="62">
        <f>VLOOKUP(A1039,Datos!$A$10:$E$1593,4,FALSE)</f>
        <v>50</v>
      </c>
      <c r="E1039" s="63">
        <f>VLOOKUP(A1039,Datos!$A$10:$E$1593,5,FALSE)</f>
        <v>905.81</v>
      </c>
      <c r="F1039" s="64">
        <f t="shared" si="151"/>
        <v>905.81</v>
      </c>
      <c r="G1039" s="61"/>
      <c r="H1039" s="61"/>
      <c r="I1039" s="139">
        <f t="shared" si="152"/>
        <v>0</v>
      </c>
      <c r="J1039" s="143"/>
    </row>
    <row r="1040" spans="1:26" ht="18" customHeight="1" x14ac:dyDescent="0.3">
      <c r="A1040" s="107">
        <v>12008</v>
      </c>
      <c r="B1040" s="60" t="s">
        <v>793</v>
      </c>
      <c r="C1040" s="69" t="str">
        <f>VLOOKUP(A1040,Datos!$A$10:$E$1593,3,FALSE)</f>
        <v xml:space="preserve">RODILLO MINI EPOXI 11                   </v>
      </c>
      <c r="D1040" s="69">
        <f>VLOOKUP(A1040,Datos!$A$10:$E$1593,4,FALSE)</f>
        <v>50</v>
      </c>
      <c r="E1040" s="70">
        <f>VLOOKUP(A1040,Datos!$A$10:$E$1593,5,FALSE)</f>
        <v>1014.68</v>
      </c>
      <c r="F1040" s="68">
        <f t="shared" si="151"/>
        <v>1014.68</v>
      </c>
      <c r="G1040" s="60"/>
      <c r="H1040" s="60"/>
      <c r="I1040" s="94">
        <f t="shared" si="152"/>
        <v>0</v>
      </c>
      <c r="J1040" s="143"/>
    </row>
    <row r="1041" spans="1:26" ht="18" customHeight="1" x14ac:dyDescent="0.3">
      <c r="A1041" s="111">
        <v>12020</v>
      </c>
      <c r="B1041" s="61" t="s">
        <v>793</v>
      </c>
      <c r="C1041" s="62" t="str">
        <f>VLOOKUP(A1041,Datos!$A$10:$E$1593,3,FALSE)</f>
        <v xml:space="preserve">RODILLO ESPUMA FORRADO 5                </v>
      </c>
      <c r="D1041" s="62">
        <f>VLOOKUP(A1041,Datos!$A$10:$E$1593,4,FALSE)</f>
        <v>50</v>
      </c>
      <c r="E1041" s="63">
        <f>VLOOKUP(A1041,Datos!$A$10:$E$1593,5,FALSE)</f>
        <v>931.46</v>
      </c>
      <c r="F1041" s="64">
        <f t="shared" si="151"/>
        <v>931.46</v>
      </c>
      <c r="G1041" s="61"/>
      <c r="H1041" s="61"/>
      <c r="I1041" s="139">
        <f t="shared" si="152"/>
        <v>0</v>
      </c>
      <c r="J1041" s="144"/>
    </row>
    <row r="1042" spans="1:26" ht="18" customHeight="1" x14ac:dyDescent="0.3">
      <c r="A1042" s="107">
        <v>12021</v>
      </c>
      <c r="B1042" s="60" t="s">
        <v>793</v>
      </c>
      <c r="C1042" s="69" t="str">
        <f>VLOOKUP(A1042,Datos!$A$10:$E$1593,3,FALSE)</f>
        <v xml:space="preserve">RODILLO ESPUMA FORRADO 8                </v>
      </c>
      <c r="D1042" s="69">
        <f>VLOOKUP(A1042,Datos!$A$10:$E$1593,4,FALSE)</f>
        <v>50</v>
      </c>
      <c r="E1042" s="70">
        <f>VLOOKUP(A1042,Datos!$A$10:$E$1593,5,FALSE)</f>
        <v>1050.8399999999999</v>
      </c>
      <c r="F1042" s="68">
        <f t="shared" si="151"/>
        <v>1050.8399999999999</v>
      </c>
      <c r="G1042" s="60"/>
      <c r="H1042" s="60"/>
      <c r="I1042" s="94">
        <f t="shared" si="152"/>
        <v>0</v>
      </c>
      <c r="J1042" s="143"/>
    </row>
    <row r="1043" spans="1:26" ht="18" customHeight="1" x14ac:dyDescent="0.3">
      <c r="A1043" s="111">
        <v>12022</v>
      </c>
      <c r="B1043" s="61" t="s">
        <v>793</v>
      </c>
      <c r="C1043" s="62" t="str">
        <f>VLOOKUP(A1043,Datos!$A$10:$E$1593,3,FALSE)</f>
        <v xml:space="preserve">RODILLO ESPUMA FORRADO 11               </v>
      </c>
      <c r="D1043" s="62">
        <f>VLOOKUP(A1043,Datos!$A$10:$E$1593,4,FALSE)</f>
        <v>50</v>
      </c>
      <c r="E1043" s="63">
        <f>VLOOKUP(A1043,Datos!$A$10:$E$1593,5,FALSE)</f>
        <v>1149.47</v>
      </c>
      <c r="F1043" s="64">
        <f t="shared" si="151"/>
        <v>1149.47</v>
      </c>
      <c r="G1043" s="61"/>
      <c r="H1043" s="61"/>
      <c r="I1043" s="139">
        <f t="shared" si="152"/>
        <v>0</v>
      </c>
      <c r="J1043" s="142"/>
    </row>
    <row r="1044" spans="1:26" ht="18" customHeight="1" x14ac:dyDescent="0.3">
      <c r="A1044" s="107">
        <v>12023</v>
      </c>
      <c r="B1044" s="60" t="s">
        <v>793</v>
      </c>
      <c r="C1044" s="69" t="str">
        <f>VLOOKUP(A1044,Datos!$A$10:$E$1593,3,FALSE)</f>
        <v xml:space="preserve">RODILLO ESPUMA 5                        </v>
      </c>
      <c r="D1044" s="69">
        <f>VLOOKUP(A1044,Datos!$A$10:$E$1593,4,FALSE)</f>
        <v>50</v>
      </c>
      <c r="E1044" s="70">
        <f>VLOOKUP(A1044,Datos!$A$10:$E$1593,5,FALSE)</f>
        <v>891.92</v>
      </c>
      <c r="F1044" s="68">
        <f t="shared" si="151"/>
        <v>891.92</v>
      </c>
      <c r="G1044" s="60"/>
      <c r="H1044" s="60"/>
      <c r="I1044" s="94">
        <f t="shared" si="152"/>
        <v>0</v>
      </c>
      <c r="J1044" s="144"/>
    </row>
    <row r="1045" spans="1:26" ht="18" customHeight="1" x14ac:dyDescent="0.3">
      <c r="A1045" s="111">
        <v>12024</v>
      </c>
      <c r="B1045" s="61" t="s">
        <v>793</v>
      </c>
      <c r="C1045" s="62" t="str">
        <f>VLOOKUP(A1045,Datos!$A$10:$E$1593,3,FALSE)</f>
        <v xml:space="preserve">RODILLO ESPUMA 8                        </v>
      </c>
      <c r="D1045" s="62">
        <f>VLOOKUP(A1045,Datos!$A$10:$E$1593,4,FALSE)</f>
        <v>50</v>
      </c>
      <c r="E1045" s="63">
        <f>VLOOKUP(A1045,Datos!$A$10:$E$1593,5,FALSE)</f>
        <v>986.02</v>
      </c>
      <c r="F1045" s="64">
        <f t="shared" si="151"/>
        <v>986.02</v>
      </c>
      <c r="G1045" s="61"/>
      <c r="H1045" s="61"/>
      <c r="I1045" s="139">
        <f t="shared" si="152"/>
        <v>0</v>
      </c>
      <c r="J1045" s="143"/>
    </row>
    <row r="1046" spans="1:26" ht="18" customHeight="1" x14ac:dyDescent="0.3">
      <c r="A1046" s="107">
        <v>12025</v>
      </c>
      <c r="B1046" s="60" t="s">
        <v>793</v>
      </c>
      <c r="C1046" s="69" t="str">
        <f>VLOOKUP(A1046,Datos!$A$10:$E$1593,3,FALSE)</f>
        <v xml:space="preserve">RODILLO ESPUMA 11                       </v>
      </c>
      <c r="D1046" s="69">
        <f>VLOOKUP(A1046,Datos!$A$10:$E$1593,4,FALSE)</f>
        <v>50</v>
      </c>
      <c r="E1046" s="70">
        <f>VLOOKUP(A1046,Datos!$A$10:$E$1593,5,FALSE)</f>
        <v>1027.25</v>
      </c>
      <c r="F1046" s="68">
        <f t="shared" si="151"/>
        <v>1027.25</v>
      </c>
      <c r="G1046" s="60"/>
      <c r="H1046" s="60"/>
      <c r="I1046" s="94">
        <f t="shared" si="152"/>
        <v>0</v>
      </c>
      <c r="J1046" s="142"/>
    </row>
    <row r="1047" spans="1:26" ht="18" customHeight="1" x14ac:dyDescent="0.3">
      <c r="A1047" s="111">
        <v>12026</v>
      </c>
      <c r="B1047" s="61" t="s">
        <v>793</v>
      </c>
      <c r="C1047" s="62" t="str">
        <f>VLOOKUP(A1047,Datos!$A$10:$E$1593,3,FALSE)</f>
        <v xml:space="preserve">RODILLO MINI ANTIGOTA 5                 </v>
      </c>
      <c r="D1047" s="62">
        <f>VLOOKUP(A1047,Datos!$A$10:$E$1593,4,FALSE)</f>
        <v>50</v>
      </c>
      <c r="E1047" s="63">
        <f>VLOOKUP(A1047,Datos!$A$10:$E$1593,5,FALSE)</f>
        <v>843.35</v>
      </c>
      <c r="F1047" s="64">
        <f t="shared" si="151"/>
        <v>843.35</v>
      </c>
      <c r="G1047" s="61"/>
      <c r="H1047" s="61"/>
      <c r="I1047" s="139">
        <f t="shared" si="152"/>
        <v>0</v>
      </c>
      <c r="J1047" s="143"/>
    </row>
    <row r="1048" spans="1:26" ht="18" customHeight="1" x14ac:dyDescent="0.3">
      <c r="A1048" s="107">
        <v>12027</v>
      </c>
      <c r="B1048" s="60" t="s">
        <v>793</v>
      </c>
      <c r="C1048" s="69" t="str">
        <f>VLOOKUP(A1048,Datos!$A$10:$E$1593,3,FALSE)</f>
        <v xml:space="preserve">RODILLO MINI ANTIGOTA 8                 </v>
      </c>
      <c r="D1048" s="69">
        <f>VLOOKUP(A1048,Datos!$A$10:$E$1593,4,FALSE)</f>
        <v>50</v>
      </c>
      <c r="E1048" s="70">
        <f>VLOOKUP(A1048,Datos!$A$10:$E$1593,5,FALSE)</f>
        <v>984.64</v>
      </c>
      <c r="F1048" s="68">
        <f t="shared" si="151"/>
        <v>984.64</v>
      </c>
      <c r="G1048" s="60"/>
      <c r="H1048" s="60"/>
      <c r="I1048" s="94">
        <f t="shared" si="152"/>
        <v>0</v>
      </c>
      <c r="J1048" s="143"/>
    </row>
    <row r="1049" spans="1:26" ht="18" customHeight="1" x14ac:dyDescent="0.3">
      <c r="A1049" s="111">
        <v>12028</v>
      </c>
      <c r="B1049" s="61" t="s">
        <v>793</v>
      </c>
      <c r="C1049" s="62" t="str">
        <f>VLOOKUP(A1049,Datos!$A$10:$E$1593,3,FALSE)</f>
        <v xml:space="preserve">RODILLO MINI ANTIGOTA 11                </v>
      </c>
      <c r="D1049" s="62">
        <f>VLOOKUP(A1049,Datos!$A$10:$E$1593,4,FALSE)</f>
        <v>50</v>
      </c>
      <c r="E1049" s="63">
        <f>VLOOKUP(A1049,Datos!$A$10:$E$1593,5,FALSE)</f>
        <v>1131.05</v>
      </c>
      <c r="F1049" s="64">
        <f t="shared" si="151"/>
        <v>1131.05</v>
      </c>
      <c r="G1049" s="61"/>
      <c r="H1049" s="61"/>
      <c r="I1049" s="139">
        <f t="shared" si="152"/>
        <v>0</v>
      </c>
      <c r="J1049" s="143"/>
    </row>
    <row r="1050" spans="1:26" ht="18" customHeight="1" x14ac:dyDescent="0.3">
      <c r="A1050" s="107">
        <v>4013</v>
      </c>
      <c r="B1050" s="60" t="s">
        <v>1056</v>
      </c>
      <c r="C1050" s="69" t="str">
        <f>VLOOKUP(A1050,Datos!$A$10:$E$1593,3,FALSE)</f>
        <v xml:space="preserve">RODILLO LANA HILADA 50/17               </v>
      </c>
      <c r="D1050" s="69">
        <f>VLOOKUP(A1050,Datos!$A$10:$E$1593,4,FALSE)</f>
        <v>20</v>
      </c>
      <c r="E1050" s="70">
        <f>VLOOKUP(A1050,Datos!$A$10:$E$1593,5,FALSE)</f>
        <v>8583.2000000000007</v>
      </c>
      <c r="F1050" s="68">
        <f t="shared" si="151"/>
        <v>8583.2000000000007</v>
      </c>
      <c r="G1050" s="60"/>
      <c r="H1050" s="60"/>
      <c r="I1050" s="94">
        <f t="shared" si="152"/>
        <v>0</v>
      </c>
      <c r="J1050" s="144"/>
      <c r="K1050" s="19"/>
      <c r="L1050" s="19"/>
      <c r="M1050" s="19"/>
      <c r="N1050" s="19"/>
      <c r="O1050" s="19"/>
      <c r="P1050" s="19"/>
      <c r="Q1050" s="19"/>
      <c r="R1050" s="19"/>
      <c r="S1050" s="19"/>
      <c r="T1050" s="19"/>
      <c r="U1050" s="19"/>
      <c r="V1050" s="19"/>
      <c r="W1050" s="19"/>
      <c r="X1050" s="19"/>
      <c r="Y1050" s="19"/>
      <c r="Z1050" s="19"/>
    </row>
    <row r="1051" spans="1:26" ht="18" customHeight="1" x14ac:dyDescent="0.3">
      <c r="A1051" s="111">
        <v>4027</v>
      </c>
      <c r="B1051" s="61" t="s">
        <v>1056</v>
      </c>
      <c r="C1051" s="62" t="str">
        <f>VLOOKUP(A1051,Datos!$A$10:$E$1593,3,FALSE)</f>
        <v xml:space="preserve">RODILLO LANA HILADA 40/22               </v>
      </c>
      <c r="D1051" s="62">
        <f>VLOOKUP(A1051,Datos!$A$10:$E$1593,4,FALSE)</f>
        <v>20</v>
      </c>
      <c r="E1051" s="63">
        <f>VLOOKUP(A1051,Datos!$A$10:$E$1593,5,FALSE)</f>
        <v>7996.27</v>
      </c>
      <c r="F1051" s="64">
        <f t="shared" si="151"/>
        <v>7996.27</v>
      </c>
      <c r="G1051" s="61"/>
      <c r="H1051" s="61"/>
      <c r="I1051" s="139">
        <f t="shared" si="152"/>
        <v>0</v>
      </c>
      <c r="J1051" s="142"/>
    </row>
    <row r="1052" spans="1:26" ht="21" customHeight="1" x14ac:dyDescent="0.3">
      <c r="A1052" s="107">
        <v>4015</v>
      </c>
      <c r="B1052" s="60" t="s">
        <v>1056</v>
      </c>
      <c r="C1052" s="69" t="str">
        <f>VLOOKUP(A1052,Datos!$A$10:$E$1593,3,FALSE)</f>
        <v xml:space="preserve">RODILLO CUERO LANAR SILVER 50/17        </v>
      </c>
      <c r="D1052" s="69">
        <f>VLOOKUP(A1052,Datos!$A$10:$E$1593,4,FALSE)</f>
        <v>20</v>
      </c>
      <c r="E1052" s="70">
        <f>VLOOKUP(A1052,Datos!$A$10:$E$1593,5,FALSE)</f>
        <v>10276.74</v>
      </c>
      <c r="F1052" s="68">
        <f t="shared" si="151"/>
        <v>10276.74</v>
      </c>
      <c r="G1052" s="60"/>
      <c r="H1052" s="60"/>
      <c r="I1052" s="94">
        <f t="shared" si="152"/>
        <v>0</v>
      </c>
      <c r="J1052" s="209"/>
    </row>
    <row r="1053" spans="1:26" ht="56.25" customHeight="1" x14ac:dyDescent="0.3">
      <c r="A1053" s="111">
        <v>4028</v>
      </c>
      <c r="B1053" s="61" t="s">
        <v>1056</v>
      </c>
      <c r="C1053" s="62" t="str">
        <f>VLOOKUP(A1053,Datos!$A$10:$E$1593,3,FALSE)</f>
        <v xml:space="preserve">RODILLO CUERO LANAR SLIVER 50/22        </v>
      </c>
      <c r="D1053" s="62">
        <f>VLOOKUP(A1053,Datos!$A$10:$E$1593,4,FALSE)</f>
        <v>20</v>
      </c>
      <c r="E1053" s="63">
        <f>VLOOKUP(A1053,Datos!$A$10:$E$1593,5,FALSE)</f>
        <v>10950.83</v>
      </c>
      <c r="F1053" s="64">
        <f t="shared" si="151"/>
        <v>10950.83</v>
      </c>
      <c r="G1053" s="61"/>
      <c r="H1053" s="61"/>
      <c r="I1053" s="139">
        <f t="shared" si="152"/>
        <v>0</v>
      </c>
      <c r="J1053" s="210"/>
    </row>
    <row r="1054" spans="1:26" ht="19.5" customHeight="1" x14ac:dyDescent="0.3">
      <c r="A1054" s="107">
        <v>4030</v>
      </c>
      <c r="B1054" s="60" t="s">
        <v>1056</v>
      </c>
      <c r="C1054" s="69" t="str">
        <f>VLOOKUP(A1054,Datos!$A$10:$E$1593,3,FALSE)</f>
        <v xml:space="preserve">RODILLO SIMIL LANA 50/22                </v>
      </c>
      <c r="D1054" s="69">
        <f>VLOOKUP(A1054,Datos!$A$10:$E$1593,4,FALSE)</f>
        <v>20</v>
      </c>
      <c r="E1054" s="70">
        <f>VLOOKUP(A1054,Datos!$A$10:$E$1593,5,FALSE)</f>
        <v>5145.7</v>
      </c>
      <c r="F1054" s="68">
        <f t="shared" si="151"/>
        <v>5145.7</v>
      </c>
      <c r="G1054" s="60"/>
      <c r="H1054" s="60"/>
      <c r="I1054" s="94">
        <f t="shared" si="152"/>
        <v>0</v>
      </c>
      <c r="J1054" s="144"/>
    </row>
    <row r="1055" spans="1:26" ht="49.5" customHeight="1" x14ac:dyDescent="0.3">
      <c r="A1055" s="111">
        <v>4031</v>
      </c>
      <c r="B1055" s="61" t="s">
        <v>1056</v>
      </c>
      <c r="C1055" s="62" t="str">
        <f>VLOOKUP(A1055,Datos!$A$10:$E$1593,3,FALSE)</f>
        <v xml:space="preserve">RODILLO ANTIGOTA PREMIUM 50/22          </v>
      </c>
      <c r="D1055" s="62">
        <f>VLOOKUP(A1055,Datos!$A$10:$E$1593,4,FALSE)</f>
        <v>20</v>
      </c>
      <c r="E1055" s="63">
        <f>VLOOKUP(A1055,Datos!$A$10:$E$1593,5,FALSE)</f>
        <v>5226.53</v>
      </c>
      <c r="F1055" s="64">
        <f t="shared" si="151"/>
        <v>5226.53</v>
      </c>
      <c r="G1055" s="61"/>
      <c r="H1055" s="61"/>
      <c r="I1055" s="139">
        <f t="shared" si="152"/>
        <v>0</v>
      </c>
      <c r="J1055" s="142"/>
    </row>
    <row r="1056" spans="1:26" ht="18" customHeight="1" x14ac:dyDescent="0.3">
      <c r="A1056" s="107">
        <v>4021</v>
      </c>
      <c r="B1056" s="60" t="s">
        <v>1056</v>
      </c>
      <c r="C1056" s="69" t="str">
        <f>VLOOKUP(A1056,Datos!$A$10:$E$1593,3,FALSE)</f>
        <v xml:space="preserve">RODILLO MINI ANTIGOTA 5                 </v>
      </c>
      <c r="D1056" s="69">
        <f>VLOOKUP(A1056,Datos!$A$10:$E$1593,4,FALSE)</f>
        <v>50</v>
      </c>
      <c r="E1056" s="70">
        <f>VLOOKUP(A1056,Datos!$A$10:$E$1593,5,FALSE)</f>
        <v>1099.46</v>
      </c>
      <c r="F1056" s="68">
        <f t="shared" si="151"/>
        <v>1099.46</v>
      </c>
      <c r="G1056" s="60"/>
      <c r="H1056" s="60"/>
      <c r="I1056" s="94">
        <f t="shared" si="152"/>
        <v>0</v>
      </c>
      <c r="J1056" s="143"/>
    </row>
    <row r="1057" spans="1:10" ht="18" customHeight="1" x14ac:dyDescent="0.3">
      <c r="A1057" s="111">
        <v>4032</v>
      </c>
      <c r="B1057" s="61" t="s">
        <v>1056</v>
      </c>
      <c r="C1057" s="62" t="str">
        <f>VLOOKUP(A1057,Datos!$A$10:$E$1593,3,FALSE)</f>
        <v xml:space="preserve">RODILLO MINI EPOXI 5                    </v>
      </c>
      <c r="D1057" s="62">
        <f>VLOOKUP(A1057,Datos!$A$10:$E$1593,4,FALSE)</f>
        <v>50</v>
      </c>
      <c r="E1057" s="63">
        <f>VLOOKUP(A1057,Datos!$A$10:$E$1593,5,FALSE)</f>
        <v>866.59</v>
      </c>
      <c r="F1057" s="64">
        <f t="shared" si="151"/>
        <v>866.59</v>
      </c>
      <c r="G1057" s="61"/>
      <c r="H1057" s="61"/>
      <c r="I1057" s="139">
        <f t="shared" si="152"/>
        <v>0</v>
      </c>
      <c r="J1057" s="143"/>
    </row>
    <row r="1058" spans="1:10" ht="18" customHeight="1" x14ac:dyDescent="0.3">
      <c r="A1058" s="107">
        <v>4033</v>
      </c>
      <c r="B1058" s="60" t="s">
        <v>1056</v>
      </c>
      <c r="C1058" s="69" t="str">
        <f>VLOOKUP(A1058,Datos!$A$10:$E$1593,3,FALSE)</f>
        <v xml:space="preserve">RODILLO MINI EPOXI 8                    </v>
      </c>
      <c r="D1058" s="69">
        <f>VLOOKUP(A1058,Datos!$A$10:$E$1593,4,FALSE)</f>
        <v>50</v>
      </c>
      <c r="E1058" s="70">
        <f>VLOOKUP(A1058,Datos!$A$10:$E$1593,5,FALSE)</f>
        <v>934.93</v>
      </c>
      <c r="F1058" s="68">
        <f t="shared" si="151"/>
        <v>934.93</v>
      </c>
      <c r="G1058" s="60"/>
      <c r="H1058" s="60"/>
      <c r="I1058" s="94">
        <f t="shared" si="152"/>
        <v>0</v>
      </c>
      <c r="J1058" s="143"/>
    </row>
    <row r="1059" spans="1:10" ht="18" customHeight="1" x14ac:dyDescent="0.3">
      <c r="A1059" s="111">
        <v>4005</v>
      </c>
      <c r="B1059" s="61" t="s">
        <v>1056</v>
      </c>
      <c r="C1059" s="62" t="str">
        <f>VLOOKUP(A1059,Datos!$A$10:$E$1593,3,FALSE)</f>
        <v xml:space="preserve">RODILLO MINI EPOXI 11                   </v>
      </c>
      <c r="D1059" s="62">
        <f>VLOOKUP(A1059,Datos!$A$10:$E$1593,4,FALSE)</f>
        <v>50</v>
      </c>
      <c r="E1059" s="63">
        <f>VLOOKUP(A1059,Datos!$A$10:$E$1593,5,FALSE)</f>
        <v>978.67</v>
      </c>
      <c r="F1059" s="64">
        <f t="shared" si="151"/>
        <v>978.67</v>
      </c>
      <c r="G1059" s="61"/>
      <c r="H1059" s="61"/>
      <c r="I1059" s="139">
        <f t="shared" si="152"/>
        <v>0</v>
      </c>
      <c r="J1059" s="143"/>
    </row>
    <row r="1060" spans="1:10" ht="18" customHeight="1" x14ac:dyDescent="0.3">
      <c r="A1060" s="107">
        <v>4035</v>
      </c>
      <c r="B1060" s="60" t="s">
        <v>1056</v>
      </c>
      <c r="C1060" s="69" t="str">
        <f>VLOOKUP(A1060,Datos!$A$10:$E$1593,3,FALSE)</f>
        <v xml:space="preserve">RODILLO MINI POLIESTER C/FUNDA 8        </v>
      </c>
      <c r="D1060" s="69">
        <f>VLOOKUP(A1060,Datos!$A$10:$E$1593,4,FALSE)</f>
        <v>50</v>
      </c>
      <c r="E1060" s="70">
        <f>VLOOKUP(A1060,Datos!$A$10:$E$1593,5,FALSE)</f>
        <v>1197.82</v>
      </c>
      <c r="F1060" s="68">
        <f t="shared" si="151"/>
        <v>1197.82</v>
      </c>
      <c r="G1060" s="60"/>
      <c r="H1060" s="60"/>
      <c r="I1060" s="94">
        <f t="shared" si="152"/>
        <v>0</v>
      </c>
      <c r="J1060" s="143"/>
    </row>
    <row r="1061" spans="1:10" ht="18" customHeight="1" x14ac:dyDescent="0.3">
      <c r="A1061" s="111">
        <v>4036</v>
      </c>
      <c r="B1061" s="61" t="s">
        <v>1056</v>
      </c>
      <c r="C1061" s="62" t="str">
        <f>VLOOKUP(A1061,Datos!$A$10:$E$1593,3,FALSE)</f>
        <v xml:space="preserve">RODILLO MINI POLIESTER C/FUNDA 11       </v>
      </c>
      <c r="D1061" s="62">
        <f>VLOOKUP(A1061,Datos!$A$10:$E$1593,4,FALSE)</f>
        <v>50</v>
      </c>
      <c r="E1061" s="63">
        <f>VLOOKUP(A1061,Datos!$A$10:$E$1593,5,FALSE)</f>
        <v>1343.17</v>
      </c>
      <c r="F1061" s="64">
        <f t="shared" si="151"/>
        <v>1343.17</v>
      </c>
      <c r="G1061" s="61"/>
      <c r="H1061" s="61"/>
      <c r="I1061" s="139">
        <f t="shared" si="152"/>
        <v>0</v>
      </c>
      <c r="J1061" s="143"/>
    </row>
    <row r="1062" spans="1:10" ht="18" customHeight="1" x14ac:dyDescent="0.3">
      <c r="A1062" s="107">
        <v>4037</v>
      </c>
      <c r="B1062" s="60" t="s">
        <v>1056</v>
      </c>
      <c r="C1062" s="69" t="str">
        <f>VLOOKUP(A1062,Datos!$A$10:$E$1593,3,FALSE)</f>
        <v xml:space="preserve">RODILLO MINI POLIESTER S/FUNDA 5        </v>
      </c>
      <c r="D1062" s="69">
        <f>VLOOKUP(A1062,Datos!$A$10:$E$1593,4,FALSE)</f>
        <v>50</v>
      </c>
      <c r="E1062" s="70">
        <f>VLOOKUP(A1062,Datos!$A$10:$E$1593,5,FALSE)</f>
        <v>1056.45</v>
      </c>
      <c r="F1062" s="68">
        <f t="shared" si="151"/>
        <v>1056.45</v>
      </c>
      <c r="G1062" s="60"/>
      <c r="H1062" s="60"/>
      <c r="I1062" s="94">
        <f t="shared" si="152"/>
        <v>0</v>
      </c>
      <c r="J1062" s="143"/>
    </row>
    <row r="1063" spans="1:10" ht="18" customHeight="1" x14ac:dyDescent="0.3">
      <c r="A1063" s="111">
        <v>4038</v>
      </c>
      <c r="B1063" s="61" t="s">
        <v>1056</v>
      </c>
      <c r="C1063" s="62" t="str">
        <f>VLOOKUP(A1063,Datos!$A$10:$E$1593,3,FALSE)</f>
        <v xml:space="preserve">RODILLO MINI POLIESTER S/FUNDA 8        </v>
      </c>
      <c r="D1063" s="62">
        <f>VLOOKUP(A1063,Datos!$A$10:$E$1593,4,FALSE)</f>
        <v>50</v>
      </c>
      <c r="E1063" s="63">
        <f>VLOOKUP(A1063,Datos!$A$10:$E$1593,5,FALSE)</f>
        <v>1121.28</v>
      </c>
      <c r="F1063" s="64">
        <f t="shared" si="151"/>
        <v>1121.28</v>
      </c>
      <c r="G1063" s="61"/>
      <c r="H1063" s="61"/>
      <c r="I1063" s="139">
        <f t="shared" si="152"/>
        <v>0</v>
      </c>
      <c r="J1063" s="143"/>
    </row>
    <row r="1064" spans="1:10" ht="18" customHeight="1" thickBot="1" x14ac:dyDescent="0.35">
      <c r="A1064" s="108">
        <v>4039</v>
      </c>
      <c r="B1064" s="72" t="s">
        <v>1056</v>
      </c>
      <c r="C1064" s="73" t="str">
        <f>VLOOKUP(A1064,Datos!$A$10:$E$1593,3,FALSE)</f>
        <v xml:space="preserve">RODILLO MINI POLIESTER S/FUNDA 11       </v>
      </c>
      <c r="D1064" s="73">
        <f>VLOOKUP(A1064,Datos!$A$10:$E$1593,4,FALSE)</f>
        <v>50</v>
      </c>
      <c r="E1064" s="74">
        <f>VLOOKUP(A1064,Datos!$A$10:$E$1593,5,FALSE)</f>
        <v>1178.92</v>
      </c>
      <c r="F1064" s="75">
        <f t="shared" si="151"/>
        <v>1178.92</v>
      </c>
      <c r="G1064" s="72"/>
      <c r="H1064" s="72"/>
      <c r="I1064" s="100">
        <f t="shared" si="152"/>
        <v>0</v>
      </c>
      <c r="J1064" s="143"/>
    </row>
    <row r="1065" spans="1:10" ht="19.95" customHeight="1" thickBot="1" x14ac:dyDescent="0.35">
      <c r="A1065" s="200" t="s">
        <v>1068</v>
      </c>
      <c r="B1065" s="201"/>
      <c r="C1065" s="201"/>
      <c r="D1065" s="201"/>
      <c r="E1065" s="201"/>
      <c r="F1065" s="201"/>
      <c r="G1065" s="201"/>
      <c r="H1065" s="201"/>
      <c r="I1065" s="201"/>
      <c r="J1065" s="144"/>
    </row>
    <row r="1066" spans="1:10" ht="18" customHeight="1" x14ac:dyDescent="0.3">
      <c r="A1066" s="114">
        <v>5046</v>
      </c>
      <c r="B1066" s="77" t="s">
        <v>21</v>
      </c>
      <c r="C1066" s="78" t="str">
        <f>VLOOKUP(A1066,Datos!$A$10:$E$1593,3,FALSE)</f>
        <v xml:space="preserve">TINTA PARA TEÑIR MADERA 60 cc CEDRO     </v>
      </c>
      <c r="D1066" s="78">
        <f>VLOOKUP(A1066,Datos!$A$10:$E$1593,4,FALSE)</f>
        <v>12</v>
      </c>
      <c r="E1066" s="79">
        <f>VLOOKUP(A1066,Datos!$A$10:$E$1593,5,FALSE)</f>
        <v>1564.74</v>
      </c>
      <c r="F1066" s="125">
        <f t="shared" ref="F1066:F1072" si="153">E1066-(E1066*DESC)</f>
        <v>1564.74</v>
      </c>
      <c r="G1066" s="77"/>
      <c r="H1066" s="77"/>
      <c r="I1066" s="155">
        <f t="shared" ref="I1066:I1072" si="154">(F1066-F1066*H1066/100)*G1066</f>
        <v>0</v>
      </c>
      <c r="J1066" s="143"/>
    </row>
    <row r="1067" spans="1:10" ht="18" customHeight="1" x14ac:dyDescent="0.3">
      <c r="A1067" s="107">
        <v>5047</v>
      </c>
      <c r="B1067" s="60" t="s">
        <v>21</v>
      </c>
      <c r="C1067" s="69" t="str">
        <f>VLOOKUP(A1067,Datos!$A$10:$E$1593,3,FALSE)</f>
        <v>TINTA PARA TEÑIR MADERA 60 cc ROBLE CLAR</v>
      </c>
      <c r="D1067" s="69">
        <f>VLOOKUP(A1067,Datos!$A$10:$E$1593,4,FALSE)</f>
        <v>12</v>
      </c>
      <c r="E1067" s="70">
        <f>VLOOKUP(A1067,Datos!$A$10:$E$1593,5,FALSE)</f>
        <v>1564.74</v>
      </c>
      <c r="F1067" s="68">
        <f t="shared" si="153"/>
        <v>1564.74</v>
      </c>
      <c r="G1067" s="60"/>
      <c r="H1067" s="60"/>
      <c r="I1067" s="94">
        <f t="shared" si="154"/>
        <v>0</v>
      </c>
      <c r="J1067" s="143"/>
    </row>
    <row r="1068" spans="1:10" ht="18" customHeight="1" x14ac:dyDescent="0.3">
      <c r="A1068" s="111">
        <v>5048</v>
      </c>
      <c r="B1068" s="61" t="s">
        <v>21</v>
      </c>
      <c r="C1068" s="62" t="str">
        <f>VLOOKUP(A1068,Datos!$A$10:$E$1593,3,FALSE)</f>
        <v>TINTA PARA TEÑIR MADERA 60 cc ROBLE OSCU</v>
      </c>
      <c r="D1068" s="62">
        <f>VLOOKUP(A1068,Datos!$A$10:$E$1593,4,FALSE)</f>
        <v>12</v>
      </c>
      <c r="E1068" s="63">
        <f>VLOOKUP(A1068,Datos!$A$10:$E$1593,5,FALSE)</f>
        <v>1564.74</v>
      </c>
      <c r="F1068" s="64">
        <f t="shared" si="153"/>
        <v>1564.74</v>
      </c>
      <c r="G1068" s="61"/>
      <c r="H1068" s="61"/>
      <c r="I1068" s="139">
        <f t="shared" si="154"/>
        <v>0</v>
      </c>
      <c r="J1068" s="143"/>
    </row>
    <row r="1069" spans="1:10" ht="18" customHeight="1" x14ac:dyDescent="0.3">
      <c r="A1069" s="107">
        <v>5049</v>
      </c>
      <c r="B1069" s="60" t="s">
        <v>21</v>
      </c>
      <c r="C1069" s="69" t="str">
        <f>VLOOKUP(A1069,Datos!$A$10:$E$1593,3,FALSE)</f>
        <v xml:space="preserve">TINTA PARA TEÑIR MADERA 60 cc NOGAL     </v>
      </c>
      <c r="D1069" s="69">
        <f>VLOOKUP(A1069,Datos!$A$10:$E$1593,4,FALSE)</f>
        <v>12</v>
      </c>
      <c r="E1069" s="70">
        <f>VLOOKUP(A1069,Datos!$A$10:$E$1593,5,FALSE)</f>
        <v>1564.74</v>
      </c>
      <c r="F1069" s="68">
        <f t="shared" si="153"/>
        <v>1564.74</v>
      </c>
      <c r="G1069" s="60"/>
      <c r="H1069" s="60"/>
      <c r="I1069" s="94">
        <f t="shared" si="154"/>
        <v>0</v>
      </c>
      <c r="J1069" s="143"/>
    </row>
    <row r="1070" spans="1:10" ht="18" customHeight="1" x14ac:dyDescent="0.3">
      <c r="A1070" s="111">
        <v>5051</v>
      </c>
      <c r="B1070" s="61" t="s">
        <v>21</v>
      </c>
      <c r="C1070" s="62" t="str">
        <f>VLOOKUP(A1070,Datos!$A$10:$E$1593,3,FALSE)</f>
        <v xml:space="preserve">TINTA PARA TEÑIR MADERA 60 cc PETIRIBI  </v>
      </c>
      <c r="D1070" s="62">
        <f>VLOOKUP(A1070,Datos!$A$10:$E$1593,4,FALSE)</f>
        <v>12</v>
      </c>
      <c r="E1070" s="63">
        <f>VLOOKUP(A1070,Datos!$A$10:$E$1593,5,FALSE)</f>
        <v>1564.74</v>
      </c>
      <c r="F1070" s="64">
        <f t="shared" si="153"/>
        <v>1564.74</v>
      </c>
      <c r="G1070" s="61"/>
      <c r="H1070" s="61"/>
      <c r="I1070" s="139">
        <f t="shared" si="154"/>
        <v>0</v>
      </c>
      <c r="J1070" s="143"/>
    </row>
    <row r="1071" spans="1:10" ht="18" customHeight="1" x14ac:dyDescent="0.3">
      <c r="A1071" s="107">
        <v>5053</v>
      </c>
      <c r="B1071" s="60" t="s">
        <v>21</v>
      </c>
      <c r="C1071" s="69" t="str">
        <f>VLOOKUP(A1071,Datos!$A$10:$E$1593,3,FALSE)</f>
        <v xml:space="preserve">TINTA PARA TEÑIR MADERA 60 cc WENGUE    </v>
      </c>
      <c r="D1071" s="69">
        <f>VLOOKUP(A1071,Datos!$A$10:$E$1593,4,FALSE)</f>
        <v>12</v>
      </c>
      <c r="E1071" s="70">
        <f>VLOOKUP(A1071,Datos!$A$10:$E$1593,5,FALSE)</f>
        <v>1564.74</v>
      </c>
      <c r="F1071" s="68">
        <f t="shared" si="153"/>
        <v>1564.74</v>
      </c>
      <c r="G1071" s="60"/>
      <c r="H1071" s="60"/>
      <c r="I1071" s="94">
        <f t="shared" si="154"/>
        <v>0</v>
      </c>
      <c r="J1071" s="143"/>
    </row>
    <row r="1072" spans="1:10" ht="18" customHeight="1" thickBot="1" x14ac:dyDescent="0.35">
      <c r="A1072" s="112">
        <v>5054</v>
      </c>
      <c r="B1072" s="88" t="s">
        <v>21</v>
      </c>
      <c r="C1072" s="89" t="str">
        <f>VLOOKUP(A1072,Datos!$A$10:$E$1593,3,FALSE)</f>
        <v xml:space="preserve">TINTA PARA TEÑIR MADERA 60 cc VIRARO    </v>
      </c>
      <c r="D1072" s="89">
        <f>VLOOKUP(A1072,Datos!$A$10:$E$1593,4,FALSE)</f>
        <v>12</v>
      </c>
      <c r="E1072" s="90">
        <f>VLOOKUP(A1072,Datos!$A$10:$E$1593,5,FALSE)</f>
        <v>1564.74</v>
      </c>
      <c r="F1072" s="91">
        <f t="shared" si="153"/>
        <v>1564.74</v>
      </c>
      <c r="G1072" s="88"/>
      <c r="H1072" s="88"/>
      <c r="I1072" s="149">
        <f t="shared" si="154"/>
        <v>0</v>
      </c>
      <c r="J1072" s="142"/>
    </row>
    <row r="1073" spans="1:10" ht="19.95" customHeight="1" thickBot="1" x14ac:dyDescent="0.35">
      <c r="A1073" s="200" t="s">
        <v>1076</v>
      </c>
      <c r="B1073" s="201"/>
      <c r="C1073" s="201"/>
      <c r="D1073" s="201"/>
      <c r="E1073" s="201"/>
      <c r="F1073" s="201"/>
      <c r="G1073" s="201"/>
      <c r="H1073" s="201"/>
      <c r="I1073" s="201"/>
      <c r="J1073" s="116"/>
    </row>
    <row r="1074" spans="1:10" ht="35.4" customHeight="1" x14ac:dyDescent="0.3">
      <c r="A1074" s="110">
        <v>14134</v>
      </c>
      <c r="B1074" s="76">
        <v>10100</v>
      </c>
      <c r="C1074" s="85" t="str">
        <f>VLOOKUP(A1074,Datos!$A$10:$E$1593,3,FALSE)</f>
        <v xml:space="preserve">CINTA DESTAPA CAÑERIA ACERO 4m          </v>
      </c>
      <c r="D1074" s="85">
        <f>VLOOKUP(A1074,Datos!$A$10:$E$1593,4,FALSE)</f>
        <v>0</v>
      </c>
      <c r="E1074" s="86">
        <f>VLOOKUP(A1074,Datos!$A$10:$E$1593,5,FALSE)</f>
        <v>3810.59</v>
      </c>
      <c r="F1074" s="87">
        <f>E1074-(E1074*DESC)</f>
        <v>3810.59</v>
      </c>
      <c r="G1074" s="76"/>
      <c r="H1074" s="76"/>
      <c r="I1074" s="101">
        <f t="shared" ref="I1074:I1078" si="155">(F1074-F1074*H1074/100)*G1074</f>
        <v>0</v>
      </c>
      <c r="J1074" s="116"/>
    </row>
    <row r="1075" spans="1:10" ht="44.4" customHeight="1" x14ac:dyDescent="0.3">
      <c r="A1075" s="111">
        <v>18024</v>
      </c>
      <c r="B1075" s="61" t="s">
        <v>1078</v>
      </c>
      <c r="C1075" s="62" t="str">
        <f>VLOOKUP(A1075,Datos!$A$10:$E$1593,3,FALSE)</f>
        <v xml:space="preserve">TIJERA CORTA CAÑO 42mm                  </v>
      </c>
      <c r="D1075" s="62">
        <f>VLOOKUP(A1075,Datos!$A$10:$E$1593,4,FALSE)</f>
        <v>10</v>
      </c>
      <c r="E1075" s="63">
        <f>VLOOKUP(A1075,Datos!$A$10:$E$1593,5,FALSE)</f>
        <v>11117.7</v>
      </c>
      <c r="F1075" s="64">
        <f>E1075-(E1075*DESC)</f>
        <v>11117.7</v>
      </c>
      <c r="G1075" s="61"/>
      <c r="H1075" s="61"/>
      <c r="I1075" s="139">
        <f t="shared" si="155"/>
        <v>0</v>
      </c>
      <c r="J1075" s="145"/>
    </row>
    <row r="1076" spans="1:10" ht="18" customHeight="1" x14ac:dyDescent="0.3">
      <c r="A1076" s="107">
        <v>25084</v>
      </c>
      <c r="B1076" s="60" t="s">
        <v>137</v>
      </c>
      <c r="C1076" s="69" t="str">
        <f>VLOOKUP(A1076,Datos!$A$10:$E$1593,3,FALSE)</f>
        <v xml:space="preserve">TOMA DE GOMA  (CHUPETE) 1/2             </v>
      </c>
      <c r="D1076" s="69">
        <f>VLOOKUP(A1076,Datos!$A$10:$E$1593,4,FALSE)</f>
        <v>0</v>
      </c>
      <c r="E1076" s="70">
        <f>VLOOKUP(A1076,Datos!$A$10:$E$1593,5,FALSE)</f>
        <v>613.34</v>
      </c>
      <c r="F1076" s="68">
        <f>E1076-(E1076*DESC)</f>
        <v>613.34</v>
      </c>
      <c r="G1076" s="60"/>
      <c r="H1076" s="60"/>
      <c r="I1076" s="94">
        <f t="shared" si="155"/>
        <v>0</v>
      </c>
      <c r="J1076" s="143"/>
    </row>
    <row r="1077" spans="1:10" ht="31.2" customHeight="1" x14ac:dyDescent="0.3">
      <c r="A1077" s="111">
        <v>25086</v>
      </c>
      <c r="B1077" s="61" t="s">
        <v>137</v>
      </c>
      <c r="C1077" s="62" t="str">
        <f>VLOOKUP(A1077,Datos!$A$10:$E$1593,3,FALSE)</f>
        <v xml:space="preserve">TOMA DE GOMA  (CHUPETE) 3/4             </v>
      </c>
      <c r="D1077" s="62">
        <f>VLOOKUP(A1077,Datos!$A$10:$E$1593,4,FALSE)</f>
        <v>0</v>
      </c>
      <c r="E1077" s="63">
        <f>VLOOKUP(A1077,Datos!$A$10:$E$1593,5,FALSE)</f>
        <v>778.85</v>
      </c>
      <c r="F1077" s="64">
        <f>E1077-(E1077*DESC)</f>
        <v>778.85</v>
      </c>
      <c r="G1077" s="61"/>
      <c r="H1077" s="61"/>
      <c r="I1077" s="139">
        <f t="shared" si="155"/>
        <v>0</v>
      </c>
      <c r="J1077" s="143"/>
    </row>
    <row r="1078" spans="1:10" ht="50.4" customHeight="1" thickBot="1" x14ac:dyDescent="0.35">
      <c r="A1078" s="108">
        <v>25094</v>
      </c>
      <c r="B1078" s="72" t="s">
        <v>1082</v>
      </c>
      <c r="C1078" s="73" t="str">
        <f>VLOOKUP(A1078,Datos!$A$10:$E$1593,3,FALSE)</f>
        <v xml:space="preserve">LLAVE DE PASO ESFERICA PASO TOTAL 1/2   </v>
      </c>
      <c r="D1078" s="73">
        <f>VLOOKUP(A1078,Datos!$A$10:$E$1593,4,FALSE)</f>
        <v>14</v>
      </c>
      <c r="E1078" s="74">
        <f>VLOOKUP(A1078,Datos!$A$10:$E$1593,5,FALSE)</f>
        <v>4391.88</v>
      </c>
      <c r="F1078" s="75">
        <f>E1078-(E1078*DESC)</f>
        <v>4391.88</v>
      </c>
      <c r="G1078" s="72"/>
      <c r="H1078" s="72"/>
      <c r="I1078" s="100">
        <f t="shared" si="155"/>
        <v>0</v>
      </c>
      <c r="J1078" s="145"/>
    </row>
    <row r="1079" spans="1:10" ht="19.95" customHeight="1" thickBot="1" x14ac:dyDescent="0.35">
      <c r="A1079" s="200" t="s">
        <v>1084</v>
      </c>
      <c r="B1079" s="201"/>
      <c r="C1079" s="201"/>
      <c r="D1079" s="201"/>
      <c r="E1079" s="201"/>
      <c r="F1079" s="201"/>
      <c r="G1079" s="201"/>
      <c r="H1079" s="201"/>
      <c r="I1079" s="201"/>
      <c r="J1079" s="143"/>
    </row>
    <row r="1080" spans="1:10" ht="33" customHeight="1" x14ac:dyDescent="0.3">
      <c r="A1080" s="114">
        <v>11005</v>
      </c>
      <c r="B1080" s="77">
        <v>1110</v>
      </c>
      <c r="C1080" s="78" t="str">
        <f>VLOOKUP(A1080,Datos!$A$10:$E$1593,3,FALSE)</f>
        <v xml:space="preserve">CONEXIÓN FUELLE DEPOSITO CORTO PVC      </v>
      </c>
      <c r="D1080" s="78">
        <f>VLOOKUP(A1080,Datos!$A$10:$E$1593,4,FALSE)</f>
        <v>1</v>
      </c>
      <c r="E1080" s="79">
        <f>VLOOKUP(A1080,Datos!$A$10:$E$1593,5,FALSE)</f>
        <v>1237.28</v>
      </c>
      <c r="F1080" s="125">
        <f t="shared" ref="F1080:F1095" si="156">E1080-(E1080*DESC)</f>
        <v>1237.28</v>
      </c>
      <c r="G1080" s="77"/>
      <c r="H1080" s="77"/>
      <c r="I1080" s="155">
        <f t="shared" ref="I1080:I1095" si="157">(F1080-F1080*H1080/100)*G1080</f>
        <v>0</v>
      </c>
      <c r="J1080" s="143"/>
    </row>
    <row r="1081" spans="1:10" ht="22.5" customHeight="1" x14ac:dyDescent="0.3">
      <c r="A1081" s="107">
        <v>25101</v>
      </c>
      <c r="B1081" s="60"/>
      <c r="C1081" s="69" t="str">
        <f>VLOOKUP(A1081,Datos!$A$10:$E$1593,3,FALSE)</f>
        <v xml:space="preserve">CONEXIÓN FUELLE DEPOSITO GOMA CORTO     </v>
      </c>
      <c r="D1081" s="69">
        <f>VLOOKUP(A1081,Datos!$A$10:$E$1593,4,FALSE)</f>
        <v>0</v>
      </c>
      <c r="E1081" s="70">
        <f>VLOOKUP(A1081,Datos!$A$10:$E$1593,5,FALSE)</f>
        <v>1571.95</v>
      </c>
      <c r="F1081" s="68">
        <f t="shared" si="156"/>
        <v>1571.95</v>
      </c>
      <c r="G1081" s="60"/>
      <c r="H1081" s="60"/>
      <c r="I1081" s="94">
        <f t="shared" si="157"/>
        <v>0</v>
      </c>
      <c r="J1081" s="143"/>
    </row>
    <row r="1082" spans="1:10" ht="40.5" customHeight="1" x14ac:dyDescent="0.3">
      <c r="A1082" s="111">
        <v>11008</v>
      </c>
      <c r="B1082" s="61">
        <v>1150</v>
      </c>
      <c r="C1082" s="62" t="str">
        <f>VLOOKUP(A1082,Datos!$A$10:$E$1593,3,FALSE)</f>
        <v xml:space="preserve">ARO BASE PVC                            </v>
      </c>
      <c r="D1082" s="62">
        <f>VLOOKUP(A1082,Datos!$A$10:$E$1593,4,FALSE)</f>
        <v>1</v>
      </c>
      <c r="E1082" s="63">
        <f>VLOOKUP(A1082,Datos!$A$10:$E$1593,5,FALSE)</f>
        <v>1214.78</v>
      </c>
      <c r="F1082" s="64">
        <f t="shared" si="156"/>
        <v>1214.78</v>
      </c>
      <c r="G1082" s="61"/>
      <c r="H1082" s="61"/>
      <c r="I1082" s="139">
        <f t="shared" si="157"/>
        <v>0</v>
      </c>
      <c r="J1082" s="145"/>
    </row>
    <row r="1083" spans="1:10" ht="45" customHeight="1" x14ac:dyDescent="0.3">
      <c r="A1083" s="107">
        <v>11009</v>
      </c>
      <c r="B1083" s="60">
        <v>1170</v>
      </c>
      <c r="C1083" s="69" t="str">
        <f>VLOOKUP(A1083,Datos!$A$10:$E$1593,3,FALSE)</f>
        <v xml:space="preserve">ARO BASE DESPLAZADO PVC                 </v>
      </c>
      <c r="D1083" s="69">
        <f>VLOOKUP(A1083,Datos!$A$10:$E$1593,4,FALSE)</f>
        <v>1</v>
      </c>
      <c r="E1083" s="70">
        <f>VLOOKUP(A1083,Datos!$A$10:$E$1593,5,FALSE)</f>
        <v>1349.76</v>
      </c>
      <c r="F1083" s="68">
        <f t="shared" si="156"/>
        <v>1349.76</v>
      </c>
      <c r="G1083" s="60"/>
      <c r="H1083" s="60"/>
      <c r="I1083" s="94">
        <f t="shared" si="157"/>
        <v>0</v>
      </c>
      <c r="J1083" s="143"/>
    </row>
    <row r="1084" spans="1:10" ht="48.75" customHeight="1" x14ac:dyDescent="0.3">
      <c r="A1084" s="111">
        <v>11010</v>
      </c>
      <c r="B1084" s="61">
        <v>1190</v>
      </c>
      <c r="C1084" s="62" t="str">
        <f>VLOOKUP(A1084,Datos!$A$10:$E$1593,3,FALSE)</f>
        <v xml:space="preserve">TAPON UNIVERSAL PVC                     </v>
      </c>
      <c r="D1084" s="62">
        <f>VLOOKUP(A1084,Datos!$A$10:$E$1593,4,FALSE)</f>
        <v>1</v>
      </c>
      <c r="E1084" s="63">
        <f>VLOOKUP(A1084,Datos!$A$10:$E$1593,5,FALSE)</f>
        <v>269.95</v>
      </c>
      <c r="F1084" s="64">
        <f t="shared" si="156"/>
        <v>269.95</v>
      </c>
      <c r="G1084" s="61"/>
      <c r="H1084" s="61"/>
      <c r="I1084" s="139">
        <f t="shared" si="157"/>
        <v>0</v>
      </c>
      <c r="J1084" s="145"/>
    </row>
    <row r="1085" spans="1:10" ht="24" customHeight="1" x14ac:dyDescent="0.3">
      <c r="A1085" s="107">
        <v>11011</v>
      </c>
      <c r="B1085" s="60">
        <v>1195</v>
      </c>
      <c r="C1085" s="69" t="str">
        <f>VLOOKUP(A1085,Datos!$A$10:$E$1593,3,FALSE)</f>
        <v xml:space="preserve">SERRUCHO TIRADOR PLAPPER GRANDE         </v>
      </c>
      <c r="D1085" s="69">
        <f>VLOOKUP(A1085,Datos!$A$10:$E$1593,4,FALSE)</f>
        <v>1</v>
      </c>
      <c r="E1085" s="70">
        <f>VLOOKUP(A1085,Datos!$A$10:$E$1593,5,FALSE)</f>
        <v>179.97</v>
      </c>
      <c r="F1085" s="68">
        <f t="shared" si="156"/>
        <v>179.97</v>
      </c>
      <c r="G1085" s="60"/>
      <c r="H1085" s="60"/>
      <c r="I1085" s="94">
        <f t="shared" si="157"/>
        <v>0</v>
      </c>
      <c r="J1085" s="143"/>
    </row>
    <row r="1086" spans="1:10" ht="19.5" customHeight="1" x14ac:dyDescent="0.3">
      <c r="A1086" s="111">
        <v>11012</v>
      </c>
      <c r="B1086" s="61">
        <v>1196</v>
      </c>
      <c r="C1086" s="62" t="str">
        <f>VLOOKUP(A1086,Datos!$A$10:$E$1593,3,FALSE)</f>
        <v xml:space="preserve">SERRUCHO TIRADOR PLAPPER CHICO          </v>
      </c>
      <c r="D1086" s="62">
        <f>VLOOKUP(A1086,Datos!$A$10:$E$1593,4,FALSE)</f>
        <v>1</v>
      </c>
      <c r="E1086" s="63">
        <f>VLOOKUP(A1086,Datos!$A$10:$E$1593,5,FALSE)</f>
        <v>179.97</v>
      </c>
      <c r="F1086" s="64">
        <f t="shared" si="156"/>
        <v>179.97</v>
      </c>
      <c r="G1086" s="61"/>
      <c r="H1086" s="61"/>
      <c r="I1086" s="139">
        <f t="shared" si="157"/>
        <v>0</v>
      </c>
      <c r="J1086" s="143"/>
    </row>
    <row r="1087" spans="1:10" ht="18" customHeight="1" x14ac:dyDescent="0.3">
      <c r="A1087" s="107">
        <v>11013</v>
      </c>
      <c r="B1087" s="60">
        <v>1210</v>
      </c>
      <c r="C1087" s="69" t="str">
        <f>VLOOKUP(A1087,Datos!$A$10:$E$1593,3,FALSE)</f>
        <v xml:space="preserve">ARANDELA PLANA 1/2 PVC                  </v>
      </c>
      <c r="D1087" s="69">
        <f>VLOOKUP(A1087,Datos!$A$10:$E$1593,4,FALSE)</f>
        <v>1</v>
      </c>
      <c r="E1087" s="70">
        <f>VLOOKUP(A1087,Datos!$A$10:$E$1593,5,FALSE)</f>
        <v>112.48</v>
      </c>
      <c r="F1087" s="68">
        <f t="shared" si="156"/>
        <v>112.48</v>
      </c>
      <c r="G1087" s="60"/>
      <c r="H1087" s="60"/>
      <c r="I1087" s="94">
        <f t="shared" si="157"/>
        <v>0</v>
      </c>
      <c r="J1087" s="144"/>
    </row>
    <row r="1088" spans="1:10" ht="18" customHeight="1" x14ac:dyDescent="0.3">
      <c r="A1088" s="111">
        <v>11014</v>
      </c>
      <c r="B1088" s="61">
        <v>1230</v>
      </c>
      <c r="C1088" s="62" t="str">
        <f>VLOOKUP(A1088,Datos!$A$10:$E$1593,3,FALSE)</f>
        <v xml:space="preserve">ARANDELA PLANA 3/4 PVC                  </v>
      </c>
      <c r="D1088" s="62">
        <f>VLOOKUP(A1088,Datos!$A$10:$E$1593,4,FALSE)</f>
        <v>1</v>
      </c>
      <c r="E1088" s="63">
        <f>VLOOKUP(A1088,Datos!$A$10:$E$1593,5,FALSE)</f>
        <v>112.48</v>
      </c>
      <c r="F1088" s="64">
        <f t="shared" si="156"/>
        <v>112.48</v>
      </c>
      <c r="G1088" s="61"/>
      <c r="H1088" s="61"/>
      <c r="I1088" s="94">
        <f t="shared" si="157"/>
        <v>0</v>
      </c>
      <c r="J1088" s="142"/>
    </row>
    <row r="1089" spans="1:26" ht="18" customHeight="1" x14ac:dyDescent="0.3">
      <c r="A1089" s="107">
        <v>11015</v>
      </c>
      <c r="B1089" s="60">
        <v>1250</v>
      </c>
      <c r="C1089" s="69" t="str">
        <f>VLOOKUP(A1089,Datos!$A$10:$E$1593,3,FALSE)</f>
        <v xml:space="preserve">ARANDELA CONICA 1/2 PVC                 </v>
      </c>
      <c r="D1089" s="69">
        <f>VLOOKUP(A1089,Datos!$A$10:$E$1593,4,FALSE)</f>
        <v>1</v>
      </c>
      <c r="E1089" s="70">
        <f>VLOOKUP(A1089,Datos!$A$10:$E$1593,5,FALSE)</f>
        <v>157.47</v>
      </c>
      <c r="F1089" s="68">
        <f t="shared" si="156"/>
        <v>157.47</v>
      </c>
      <c r="G1089" s="60"/>
      <c r="H1089" s="60"/>
      <c r="I1089" s="94">
        <f t="shared" si="157"/>
        <v>0</v>
      </c>
      <c r="J1089" s="143"/>
    </row>
    <row r="1090" spans="1:26" ht="18" customHeight="1" x14ac:dyDescent="0.3">
      <c r="A1090" s="111">
        <v>11016</v>
      </c>
      <c r="B1090" s="61">
        <v>1270</v>
      </c>
      <c r="C1090" s="62" t="str">
        <f>VLOOKUP(A1090,Datos!$A$10:$E$1593,3,FALSE)</f>
        <v xml:space="preserve">ARANDELA CONICA 3/4 PVC                 </v>
      </c>
      <c r="D1090" s="62">
        <f>VLOOKUP(A1090,Datos!$A$10:$E$1593,4,FALSE)</f>
        <v>1</v>
      </c>
      <c r="E1090" s="63">
        <f>VLOOKUP(A1090,Datos!$A$10:$E$1593,5,FALSE)</f>
        <v>157.47</v>
      </c>
      <c r="F1090" s="64">
        <f t="shared" si="156"/>
        <v>157.47</v>
      </c>
      <c r="G1090" s="61"/>
      <c r="H1090" s="61"/>
      <c r="I1090" s="139">
        <f t="shared" si="157"/>
        <v>0</v>
      </c>
      <c r="J1090" s="143"/>
    </row>
    <row r="1091" spans="1:26" ht="28.2" customHeight="1" x14ac:dyDescent="0.3">
      <c r="A1091" s="107">
        <v>25020</v>
      </c>
      <c r="B1091" s="60" t="s">
        <v>137</v>
      </c>
      <c r="C1091" s="69" t="str">
        <f>VLOOKUP(A1091,Datos!$A$10:$E$1593,3,FALSE)</f>
        <v xml:space="preserve">EJE PORTA ROLLO                         </v>
      </c>
      <c r="D1091" s="69">
        <f>VLOOKUP(A1091,Datos!$A$10:$E$1593,4,FALSE)</f>
        <v>0</v>
      </c>
      <c r="E1091" s="70">
        <f>VLOOKUP(A1091,Datos!$A$10:$E$1593,5,FALSE)</f>
        <v>705.14</v>
      </c>
      <c r="F1091" s="68">
        <f t="shared" si="156"/>
        <v>705.14</v>
      </c>
      <c r="G1091" s="60"/>
      <c r="H1091" s="60"/>
      <c r="I1091" s="94">
        <f t="shared" si="157"/>
        <v>0</v>
      </c>
      <c r="J1091" s="145"/>
    </row>
    <row r="1092" spans="1:26" ht="39.6" customHeight="1" x14ac:dyDescent="0.3">
      <c r="A1092" s="111">
        <v>25021</v>
      </c>
      <c r="B1092" s="61" t="s">
        <v>137</v>
      </c>
      <c r="C1092" s="62" t="str">
        <f>VLOOKUP(A1092,Datos!$A$10:$E$1593,3,FALSE)</f>
        <v xml:space="preserve">CONEXIÓN FUELLE DEPOSITO GOMA LARGO     </v>
      </c>
      <c r="D1092" s="62">
        <f>VLOOKUP(A1092,Datos!$A$10:$E$1593,4,FALSE)</f>
        <v>0</v>
      </c>
      <c r="E1092" s="63">
        <f>VLOOKUP(A1092,Datos!$A$10:$E$1593,5,FALSE)</f>
        <v>3070.31</v>
      </c>
      <c r="F1092" s="64">
        <f t="shared" si="156"/>
        <v>3070.31</v>
      </c>
      <c r="G1092" s="61"/>
      <c r="H1092" s="61"/>
      <c r="I1092" s="139">
        <f t="shared" si="157"/>
        <v>0</v>
      </c>
      <c r="J1092" s="143"/>
    </row>
    <row r="1093" spans="1:26" ht="58.5" customHeight="1" x14ac:dyDescent="0.3">
      <c r="A1093" s="107">
        <v>25028</v>
      </c>
      <c r="B1093" s="60" t="s">
        <v>137</v>
      </c>
      <c r="C1093" s="69" t="str">
        <f>VLOOKUP(A1093,Datos!$A$10:$E$1593,3,FALSE)</f>
        <v xml:space="preserve">SIFON PARA PILETA SIMPLE                </v>
      </c>
      <c r="D1093" s="69">
        <f>VLOOKUP(A1093,Datos!$A$10:$E$1593,4,FALSE)</f>
        <v>10</v>
      </c>
      <c r="E1093" s="70">
        <f>VLOOKUP(A1093,Datos!$A$10:$E$1593,5,FALSE)</f>
        <v>5363.92</v>
      </c>
      <c r="F1093" s="68">
        <f t="shared" si="156"/>
        <v>5363.92</v>
      </c>
      <c r="G1093" s="60"/>
      <c r="H1093" s="60"/>
      <c r="I1093" s="94">
        <f t="shared" si="157"/>
        <v>0</v>
      </c>
      <c r="J1093" s="145"/>
    </row>
    <row r="1094" spans="1:26" ht="51.75" customHeight="1" x14ac:dyDescent="0.3">
      <c r="A1094" s="111">
        <v>25029</v>
      </c>
      <c r="B1094" s="61" t="s">
        <v>137</v>
      </c>
      <c r="C1094" s="62" t="str">
        <f>VLOOKUP(A1094,Datos!$A$10:$E$1593,3,FALSE)</f>
        <v xml:space="preserve">SIFON PARA PILETA DOBLE                 </v>
      </c>
      <c r="D1094" s="62">
        <f>VLOOKUP(A1094,Datos!$A$10:$E$1593,4,FALSE)</f>
        <v>5</v>
      </c>
      <c r="E1094" s="63">
        <f>VLOOKUP(A1094,Datos!$A$10:$E$1593,5,FALSE)</f>
        <v>11780.13</v>
      </c>
      <c r="F1094" s="64">
        <f t="shared" si="156"/>
        <v>11780.13</v>
      </c>
      <c r="G1094" s="61"/>
      <c r="H1094" s="61"/>
      <c r="I1094" s="139">
        <f t="shared" si="157"/>
        <v>0</v>
      </c>
      <c r="J1094" s="143"/>
    </row>
    <row r="1095" spans="1:26" ht="39.75" customHeight="1" x14ac:dyDescent="0.3">
      <c r="A1095" s="107">
        <v>18074</v>
      </c>
      <c r="B1095" s="60" t="s">
        <v>1099</v>
      </c>
      <c r="C1095" s="69" t="str">
        <f>VLOOKUP(A1095,Datos!$A$10:$E$1593,3,FALSE)</f>
        <v>CONEXIÓN CORRUGADO DESAGUE PILETA BLANCO</v>
      </c>
      <c r="D1095" s="69">
        <f>VLOOKUP(A1095,Datos!$A$10:$E$1593,4,FALSE)</f>
        <v>0</v>
      </c>
      <c r="E1095" s="70">
        <f>VLOOKUP(A1095,Datos!$A$10:$E$1593,5,FALSE)</f>
        <v>2564.4</v>
      </c>
      <c r="F1095" s="68">
        <f t="shared" si="156"/>
        <v>2564.4</v>
      </c>
      <c r="G1095" s="60"/>
      <c r="H1095" s="60"/>
      <c r="I1095" s="94">
        <f t="shared" si="157"/>
        <v>0</v>
      </c>
      <c r="J1095" s="145"/>
      <c r="K1095" s="19"/>
      <c r="L1095" s="19"/>
      <c r="M1095" s="19"/>
      <c r="N1095" s="19"/>
      <c r="O1095" s="19"/>
      <c r="P1095" s="19"/>
      <c r="Q1095" s="19"/>
      <c r="R1095" s="19"/>
      <c r="S1095" s="19"/>
      <c r="T1095" s="19"/>
      <c r="U1095" s="19"/>
      <c r="V1095" s="19"/>
      <c r="W1095" s="19"/>
      <c r="X1095" s="19"/>
      <c r="Y1095" s="19"/>
      <c r="Z1095" s="19"/>
    </row>
    <row r="1096" spans="1:26" ht="59.4" customHeight="1" x14ac:dyDescent="0.3">
      <c r="A1096" s="111">
        <v>27004</v>
      </c>
      <c r="B1096" s="61" t="s">
        <v>1522</v>
      </c>
      <c r="C1096" s="62" t="str">
        <f>VLOOKUP(A1096,Datos!$A$10:$E$1593,3,FALSE)</f>
        <v xml:space="preserve">RESISTENCIA Y TERMOSTATO 1500W          </v>
      </c>
      <c r="D1096" s="62">
        <f>VLOOKUP(A1096,Datos!$A$10:$E$1593,4,FALSE)</f>
        <v>0</v>
      </c>
      <c r="E1096" s="63">
        <f>VLOOKUP(A1096,Datos!$A$10:$E$1593,5,FALSE)</f>
        <v>28673.86</v>
      </c>
      <c r="F1096" s="64">
        <f t="shared" ref="F1096" si="158">E1096-(E1096*DESC)</f>
        <v>28673.86</v>
      </c>
      <c r="G1096" s="61"/>
      <c r="H1096" s="61"/>
      <c r="I1096" s="139">
        <f t="shared" ref="I1096" si="159">(F1096-F1096*H1096/100)*G1096</f>
        <v>0</v>
      </c>
      <c r="J1096" s="143"/>
      <c r="K1096" s="19"/>
      <c r="L1096" s="19"/>
      <c r="M1096" s="19"/>
      <c r="N1096" s="19"/>
      <c r="O1096" s="19"/>
      <c r="P1096" s="19"/>
      <c r="Q1096" s="19"/>
      <c r="R1096" s="19"/>
      <c r="S1096" s="19"/>
      <c r="T1096" s="19"/>
      <c r="U1096" s="19"/>
      <c r="V1096" s="19"/>
      <c r="W1096" s="19"/>
      <c r="X1096" s="19"/>
      <c r="Y1096" s="19"/>
      <c r="Z1096" s="19"/>
    </row>
    <row r="1097" spans="1:26" ht="19.95" customHeight="1" x14ac:dyDescent="0.3">
      <c r="A1097" s="228" t="s">
        <v>1101</v>
      </c>
      <c r="B1097" s="229"/>
      <c r="C1097" s="229"/>
      <c r="D1097" s="229"/>
      <c r="E1097" s="229"/>
      <c r="F1097" s="229"/>
      <c r="G1097" s="229"/>
      <c r="H1097" s="229"/>
      <c r="I1097" s="229"/>
      <c r="J1097" s="144"/>
    </row>
    <row r="1098" spans="1:26" ht="35.4" customHeight="1" x14ac:dyDescent="0.3">
      <c r="A1098" s="107">
        <v>14052</v>
      </c>
      <c r="B1098" s="60">
        <v>12210</v>
      </c>
      <c r="C1098" s="69" t="str">
        <f>VLOOKUP(A1098,Datos!$A$10:$E$1593,3,FALSE)</f>
        <v xml:space="preserve">CANILLA LAVARROPAS                      </v>
      </c>
      <c r="D1098" s="69">
        <f>VLOOKUP(A1098,Datos!$A$10:$E$1593,4,FALSE)</f>
        <v>10</v>
      </c>
      <c r="E1098" s="70">
        <f>VLOOKUP(A1098,Datos!$A$10:$E$1593,5,FALSE)</f>
        <v>8902.0400000000009</v>
      </c>
      <c r="F1098" s="68">
        <f t="shared" ref="F1098:F1104" si="160">E1098-(E1098*DESC)</f>
        <v>8902.0400000000009</v>
      </c>
      <c r="G1098" s="60"/>
      <c r="H1098" s="60"/>
      <c r="I1098" s="94">
        <f t="shared" ref="I1098:I1100" si="161">(F1098-F1098*H1098/100)*G1098</f>
        <v>0</v>
      </c>
      <c r="J1098" s="142"/>
    </row>
    <row r="1099" spans="1:26" ht="18" customHeight="1" x14ac:dyDescent="0.3">
      <c r="A1099" s="111">
        <v>14158</v>
      </c>
      <c r="B1099" s="61">
        <v>3182</v>
      </c>
      <c r="C1099" s="62" t="str">
        <f>VLOOKUP(A1099,Datos!$A$10:$E$1593,3,FALSE)</f>
        <v xml:space="preserve">CANILLA ESFERICA PLASTICA DE 3/4        </v>
      </c>
      <c r="D1099" s="62">
        <f>VLOOKUP(A1099,Datos!$A$10:$E$1593,4,FALSE)</f>
        <v>20</v>
      </c>
      <c r="E1099" s="63">
        <f>VLOOKUP(A1099,Datos!$A$10:$E$1593,5,FALSE)</f>
        <v>1661.03</v>
      </c>
      <c r="F1099" s="64">
        <f t="shared" si="160"/>
        <v>1661.03</v>
      </c>
      <c r="G1099" s="61"/>
      <c r="H1099" s="61"/>
      <c r="I1099" s="139">
        <f t="shared" si="161"/>
        <v>0</v>
      </c>
      <c r="J1099" s="209"/>
    </row>
    <row r="1100" spans="1:26" ht="18" customHeight="1" x14ac:dyDescent="0.3">
      <c r="A1100" s="107">
        <v>14160</v>
      </c>
      <c r="B1100" s="60">
        <v>10457</v>
      </c>
      <c r="C1100" s="69" t="str">
        <f>VLOOKUP(A1100,Datos!$A$10:$E$1593,3,FALSE)</f>
        <v xml:space="preserve">CANILLA ESFERICA PLASTICA DE 1/2        </v>
      </c>
      <c r="D1100" s="69">
        <f>VLOOKUP(A1100,Datos!$A$10:$E$1593,4,FALSE)</f>
        <v>20</v>
      </c>
      <c r="E1100" s="70">
        <f>VLOOKUP(A1100,Datos!$A$10:$E$1593,5,FALSE)</f>
        <v>1565.1</v>
      </c>
      <c r="F1100" s="68">
        <f t="shared" si="160"/>
        <v>1565.1</v>
      </c>
      <c r="G1100" s="60"/>
      <c r="H1100" s="60"/>
      <c r="I1100" s="94">
        <f t="shared" si="161"/>
        <v>0</v>
      </c>
      <c r="J1100" s="209"/>
    </row>
    <row r="1101" spans="1:26" ht="18" customHeight="1" x14ac:dyDescent="0.3">
      <c r="A1101" s="111">
        <v>27000</v>
      </c>
      <c r="B1101" s="61" t="s">
        <v>1522</v>
      </c>
      <c r="C1101" s="62" t="str">
        <f>VLOOKUP(A1101,Datos!$A$10:$E$1593,3,FALSE)</f>
        <v xml:space="preserve">CANILLA 1/2" ESFERICA PVC               </v>
      </c>
      <c r="D1101" s="62">
        <f>VLOOKUP(A1101,Datos!$A$10:$E$1593,4,FALSE)</f>
        <v>1</v>
      </c>
      <c r="E1101" s="63">
        <f>VLOOKUP(A1101,Datos!$A$10:$E$1593,5,FALSE)</f>
        <v>1635.54</v>
      </c>
      <c r="F1101" s="64">
        <f t="shared" si="160"/>
        <v>1635.54</v>
      </c>
      <c r="G1101" s="61"/>
      <c r="H1101" s="61"/>
      <c r="I1101" s="139">
        <f t="shared" ref="I1101:I1104" si="162">(F1101-F1101*H1101/100)*G1101</f>
        <v>0</v>
      </c>
      <c r="J1101" s="209"/>
    </row>
    <row r="1102" spans="1:26" ht="18" customHeight="1" x14ac:dyDescent="0.3">
      <c r="A1102" s="107">
        <v>27001</v>
      </c>
      <c r="B1102" s="60" t="s">
        <v>1522</v>
      </c>
      <c r="C1102" s="69" t="str">
        <f>VLOOKUP(A1102,Datos!$A$10:$E$1593,3,FALSE)</f>
        <v xml:space="preserve">CANILLA 3/4" ESFERICA PVC               </v>
      </c>
      <c r="D1102" s="69">
        <f>VLOOKUP(A1102,Datos!$A$10:$E$1593,4,FALSE)</f>
        <v>1</v>
      </c>
      <c r="E1102" s="70">
        <f>VLOOKUP(A1102,Datos!$A$10:$E$1593,5,FALSE)</f>
        <v>1843.23</v>
      </c>
      <c r="F1102" s="68">
        <f t="shared" si="160"/>
        <v>1843.23</v>
      </c>
      <c r="G1102" s="60"/>
      <c r="H1102" s="60"/>
      <c r="I1102" s="94">
        <f t="shared" si="162"/>
        <v>0</v>
      </c>
      <c r="J1102" s="209"/>
    </row>
    <row r="1103" spans="1:26" ht="29.25" customHeight="1" x14ac:dyDescent="0.3">
      <c r="A1103" s="111">
        <v>27002</v>
      </c>
      <c r="B1103" s="61" t="s">
        <v>1522</v>
      </c>
      <c r="C1103" s="62" t="str">
        <f>VLOOKUP(A1103,Datos!$A$10:$E$1593,3,FALSE)</f>
        <v xml:space="preserve">CANILLA 1/2" METAL ESFERICA             </v>
      </c>
      <c r="D1103" s="62">
        <f>VLOOKUP(A1103,Datos!$A$10:$E$1593,4,FALSE)</f>
        <v>1</v>
      </c>
      <c r="E1103" s="63">
        <f>VLOOKUP(A1103,Datos!$A$10:$E$1593,5,FALSE)</f>
        <v>4815.75</v>
      </c>
      <c r="F1103" s="64">
        <f t="shared" si="160"/>
        <v>4815.75</v>
      </c>
      <c r="G1103" s="61"/>
      <c r="H1103" s="61"/>
      <c r="I1103" s="139">
        <f t="shared" si="162"/>
        <v>0</v>
      </c>
      <c r="J1103" s="159"/>
    </row>
    <row r="1104" spans="1:26" ht="29.25" customHeight="1" thickBot="1" x14ac:dyDescent="0.35">
      <c r="A1104" s="108">
        <v>27003</v>
      </c>
      <c r="B1104" s="72" t="s">
        <v>1522</v>
      </c>
      <c r="C1104" s="73" t="str">
        <f>VLOOKUP(A1104,Datos!$A$10:$E$1593,3,FALSE)</f>
        <v xml:space="preserve">CANILLA 3/4" METAL ESFERICA             </v>
      </c>
      <c r="D1104" s="73">
        <f>VLOOKUP(A1104,Datos!$A$10:$E$1593,4,FALSE)</f>
        <v>1</v>
      </c>
      <c r="E1104" s="74">
        <f>VLOOKUP(A1104,Datos!$A$10:$E$1593,5,FALSE)</f>
        <v>6061.88</v>
      </c>
      <c r="F1104" s="75">
        <f t="shared" si="160"/>
        <v>6061.88</v>
      </c>
      <c r="G1104" s="72"/>
      <c r="H1104" s="72"/>
      <c r="I1104" s="100">
        <f t="shared" si="162"/>
        <v>0</v>
      </c>
      <c r="J1104" s="160"/>
    </row>
    <row r="1105" spans="1:26" ht="19.95" customHeight="1" thickBot="1" x14ac:dyDescent="0.35">
      <c r="A1105" s="200" t="s">
        <v>1105</v>
      </c>
      <c r="B1105" s="201"/>
      <c r="C1105" s="201"/>
      <c r="D1105" s="201"/>
      <c r="E1105" s="201"/>
      <c r="F1105" s="201"/>
      <c r="G1105" s="201"/>
      <c r="H1105" s="201"/>
      <c r="I1105" s="201"/>
      <c r="J1105" s="211"/>
    </row>
    <row r="1106" spans="1:26" ht="44.4" customHeight="1" thickBot="1" x14ac:dyDescent="0.35">
      <c r="A1106" s="109">
        <v>14053</v>
      </c>
      <c r="B1106" s="80">
        <v>9917</v>
      </c>
      <c r="C1106" s="92" t="str">
        <f>VLOOKUP(A1106,Datos!$A$10:$E$1593,3,FALSE)</f>
        <v xml:space="preserve">DUCHADOR COMPLETO PARA BAÑO             </v>
      </c>
      <c r="D1106" s="92">
        <f>VLOOKUP(A1106,Datos!$A$10:$E$1593,4,FALSE)</f>
        <v>0</v>
      </c>
      <c r="E1106" s="93">
        <f>VLOOKUP(A1106,Datos!$A$10:$E$1593,5,FALSE)</f>
        <v>6459.35</v>
      </c>
      <c r="F1106" s="127">
        <f>E1106-(E1106*DESC)</f>
        <v>6459.35</v>
      </c>
      <c r="G1106" s="80"/>
      <c r="H1106" s="80"/>
      <c r="I1106" s="156">
        <f>(F1106-F1106*H1106/100)*G1106</f>
        <v>0</v>
      </c>
      <c r="J1106" s="237"/>
    </row>
    <row r="1107" spans="1:26" ht="19.95" customHeight="1" thickBot="1" x14ac:dyDescent="0.35">
      <c r="A1107" s="200" t="s">
        <v>1107</v>
      </c>
      <c r="B1107" s="201"/>
      <c r="C1107" s="201"/>
      <c r="D1107" s="201"/>
      <c r="E1107" s="201"/>
      <c r="F1107" s="201"/>
      <c r="G1107" s="201"/>
      <c r="H1107" s="201"/>
      <c r="I1107" s="201"/>
      <c r="J1107" s="143"/>
    </row>
    <row r="1108" spans="1:26" ht="18" customHeight="1" x14ac:dyDescent="0.3">
      <c r="A1108" s="107">
        <v>25026</v>
      </c>
      <c r="B1108" s="60" t="s">
        <v>1082</v>
      </c>
      <c r="C1108" s="69" t="str">
        <f>VLOOKUP(A1108,Datos!$A$10:$E$1593,3,FALSE)</f>
        <v>FLEXIBLE ALUMINIO MALLADO LATYN 1/2x50cm</v>
      </c>
      <c r="D1108" s="69">
        <f>VLOOKUP(A1108,Datos!$A$10:$E$1593,4,FALSE)</f>
        <v>20</v>
      </c>
      <c r="E1108" s="70">
        <f>VLOOKUP(A1108,Datos!$A$10:$E$1593,5,FALSE)</f>
        <v>3820.06</v>
      </c>
      <c r="F1108" s="68">
        <f t="shared" ref="F1108:F1112" si="163">E1108-(E1108*DESC)</f>
        <v>3820.06</v>
      </c>
      <c r="G1108" s="60"/>
      <c r="H1108" s="60"/>
      <c r="I1108" s="94">
        <f t="shared" ref="I1108:I1112" si="164">(F1108-F1108*H1108/100)*G1108</f>
        <v>0</v>
      </c>
      <c r="J1108" s="143"/>
    </row>
    <row r="1109" spans="1:26" ht="18" customHeight="1" x14ac:dyDescent="0.3">
      <c r="A1109" s="111">
        <v>25064</v>
      </c>
      <c r="B1109" s="61" t="s">
        <v>1082</v>
      </c>
      <c r="C1109" s="62" t="str">
        <f>VLOOKUP(A1109,Datos!$A$10:$E$1593,3,FALSE)</f>
        <v>FLEXIBLE ALUMINIO MALLADO LATYN 3/4x40cm</v>
      </c>
      <c r="D1109" s="62">
        <f>VLOOKUP(A1109,Datos!$A$10:$E$1593,4,FALSE)</f>
        <v>10</v>
      </c>
      <c r="E1109" s="63">
        <f>VLOOKUP(A1109,Datos!$A$10:$E$1593,5,FALSE)</f>
        <v>6257.74</v>
      </c>
      <c r="F1109" s="64">
        <f t="shared" si="163"/>
        <v>6257.74</v>
      </c>
      <c r="G1109" s="61"/>
      <c r="H1109" s="61"/>
      <c r="I1109" s="139">
        <f t="shared" si="164"/>
        <v>0</v>
      </c>
      <c r="J1109" s="143"/>
      <c r="K1109" s="19"/>
      <c r="L1109" s="19"/>
      <c r="M1109" s="19"/>
      <c r="N1109" s="19"/>
      <c r="O1109" s="19"/>
      <c r="P1109" s="19"/>
      <c r="Q1109" s="19"/>
      <c r="R1109" s="19"/>
      <c r="S1109" s="19"/>
      <c r="T1109" s="19"/>
      <c r="U1109" s="19"/>
      <c r="V1109" s="19"/>
      <c r="W1109" s="19"/>
      <c r="X1109" s="19"/>
      <c r="Y1109" s="19"/>
      <c r="Z1109" s="19"/>
    </row>
    <row r="1110" spans="1:26" ht="18" customHeight="1" x14ac:dyDescent="0.3">
      <c r="A1110" s="107">
        <v>25065</v>
      </c>
      <c r="B1110" s="60" t="s">
        <v>1082</v>
      </c>
      <c r="C1110" s="69" t="str">
        <f>VLOOKUP(A1110,Datos!$A$10:$E$1593,3,FALSE)</f>
        <v>FLEXIBLE ALUMINIO MALLADO LATYN 3/4x30cm</v>
      </c>
      <c r="D1110" s="69">
        <f>VLOOKUP(A1110,Datos!$A$10:$E$1593,4,FALSE)</f>
        <v>10</v>
      </c>
      <c r="E1110" s="70">
        <f>VLOOKUP(A1110,Datos!$A$10:$E$1593,5,FALSE)</f>
        <v>5652.5</v>
      </c>
      <c r="F1110" s="68">
        <f t="shared" si="163"/>
        <v>5652.5</v>
      </c>
      <c r="G1110" s="60"/>
      <c r="H1110" s="60"/>
      <c r="I1110" s="94">
        <f t="shared" si="164"/>
        <v>0</v>
      </c>
      <c r="J1110" s="143"/>
      <c r="K1110" s="19"/>
      <c r="L1110" s="19"/>
      <c r="M1110" s="19"/>
      <c r="N1110" s="19"/>
      <c r="O1110" s="19"/>
      <c r="P1110" s="19"/>
      <c r="Q1110" s="19"/>
      <c r="R1110" s="19"/>
      <c r="S1110" s="19"/>
      <c r="T1110" s="19"/>
      <c r="U1110" s="19"/>
      <c r="V1110" s="19"/>
      <c r="W1110" s="19"/>
      <c r="X1110" s="19"/>
      <c r="Y1110" s="19"/>
      <c r="Z1110" s="19"/>
    </row>
    <row r="1111" spans="1:26" ht="18" customHeight="1" x14ac:dyDescent="0.3">
      <c r="A1111" s="111">
        <v>25027</v>
      </c>
      <c r="B1111" s="61" t="s">
        <v>1082</v>
      </c>
      <c r="C1111" s="62" t="str">
        <f>VLOOKUP(A1111,Datos!$A$10:$E$1593,3,FALSE)</f>
        <v xml:space="preserve">FLEXIBLE DE COBRE ANILLADO 3/4x30cm     </v>
      </c>
      <c r="D1111" s="62">
        <f>VLOOKUP(A1111,Datos!$A$10:$E$1593,4,FALSE)</f>
        <v>0</v>
      </c>
      <c r="E1111" s="63">
        <f>VLOOKUP(A1111,Datos!$A$10:$E$1593,5,FALSE)</f>
        <v>13420.36</v>
      </c>
      <c r="F1111" s="64">
        <f t="shared" si="163"/>
        <v>13420.36</v>
      </c>
      <c r="G1111" s="61"/>
      <c r="H1111" s="61"/>
      <c r="I1111" s="139">
        <f t="shared" si="164"/>
        <v>0</v>
      </c>
      <c r="J1111" s="144"/>
    </row>
    <row r="1112" spans="1:26" ht="44.4" customHeight="1" x14ac:dyDescent="0.3">
      <c r="A1112" s="107">
        <v>25066</v>
      </c>
      <c r="B1112" s="60" t="s">
        <v>1082</v>
      </c>
      <c r="C1112" s="69" t="str">
        <f>VLOOKUP(A1112,Datos!$A$10:$E$1593,3,FALSE)</f>
        <v xml:space="preserve">FLEXIBLE DE COBRE ANILLADO 3/4x40cm     </v>
      </c>
      <c r="D1112" s="69">
        <f>VLOOKUP(A1112,Datos!$A$10:$E$1593,4,FALSE)</f>
        <v>0</v>
      </c>
      <c r="E1112" s="70">
        <f>VLOOKUP(A1112,Datos!$A$10:$E$1593,5,FALSE)</f>
        <v>15631.22</v>
      </c>
      <c r="F1112" s="68">
        <f t="shared" si="163"/>
        <v>15631.22</v>
      </c>
      <c r="G1112" s="60"/>
      <c r="H1112" s="60"/>
      <c r="I1112" s="94">
        <f t="shared" si="164"/>
        <v>0</v>
      </c>
      <c r="J1112" s="142"/>
      <c r="K1112" s="19"/>
      <c r="L1112" s="19"/>
      <c r="M1112" s="19"/>
      <c r="N1112" s="19"/>
      <c r="O1112" s="19"/>
      <c r="P1112" s="19"/>
      <c r="Q1112" s="19"/>
      <c r="R1112" s="19"/>
      <c r="S1112" s="19"/>
      <c r="T1112" s="19"/>
      <c r="U1112" s="19"/>
      <c r="V1112" s="19"/>
      <c r="W1112" s="19"/>
      <c r="X1112" s="19"/>
      <c r="Y1112" s="19"/>
      <c r="Z1112" s="19"/>
    </row>
    <row r="1113" spans="1:26" ht="18" customHeight="1" x14ac:dyDescent="0.3">
      <c r="A1113" s="111">
        <v>27005</v>
      </c>
      <c r="B1113" s="61" t="s">
        <v>1522</v>
      </c>
      <c r="C1113" s="62" t="str">
        <f>VLOOKUP(A1113,Datos!$A$10:$E$1593,3,FALSE)</f>
        <v xml:space="preserve">FLEXIBLE MALLADO ACERO 1/2"X30CM.       </v>
      </c>
      <c r="D1113" s="62">
        <f>VLOOKUP(A1113,Datos!$A$10:$E$1593,4,FALSE)</f>
        <v>0</v>
      </c>
      <c r="E1113" s="63">
        <f>VLOOKUP(A1113,Datos!$A$10:$E$1593,5,FALSE)</f>
        <v>3102.33</v>
      </c>
      <c r="F1113" s="64">
        <f t="shared" ref="F1113" si="165">E1113-(E1113*DESC)</f>
        <v>3102.33</v>
      </c>
      <c r="G1113" s="61"/>
      <c r="H1113" s="61"/>
      <c r="I1113" s="139">
        <f t="shared" ref="I1113" si="166">(F1113-F1113*H1113/100)*G1113</f>
        <v>0</v>
      </c>
      <c r="J1113" s="143"/>
      <c r="K1113" s="19"/>
      <c r="L1113" s="19"/>
      <c r="M1113" s="19"/>
      <c r="N1113" s="19"/>
      <c r="O1113" s="19"/>
      <c r="P1113" s="19"/>
      <c r="Q1113" s="19"/>
      <c r="R1113" s="19"/>
      <c r="S1113" s="19"/>
      <c r="T1113" s="19"/>
      <c r="U1113" s="19"/>
      <c r="V1113" s="19"/>
      <c r="W1113" s="19"/>
      <c r="X1113" s="19"/>
      <c r="Y1113" s="19"/>
      <c r="Z1113" s="19"/>
    </row>
    <row r="1114" spans="1:26" ht="18" customHeight="1" x14ac:dyDescent="0.3">
      <c r="A1114" s="107">
        <v>27006</v>
      </c>
      <c r="B1114" s="60" t="s">
        <v>1522</v>
      </c>
      <c r="C1114" s="69" t="str">
        <f>VLOOKUP(A1114,Datos!$A$10:$E$1593,3,FALSE)</f>
        <v xml:space="preserve">FLEXIBLE MALLADO ACERO 1/2"X40CM.       </v>
      </c>
      <c r="D1114" s="69">
        <f>VLOOKUP(A1114,Datos!$A$10:$E$1593,4,FALSE)</f>
        <v>0</v>
      </c>
      <c r="E1114" s="70">
        <f>VLOOKUP(A1114,Datos!$A$10:$E$1593,5,FALSE)</f>
        <v>3361.94</v>
      </c>
      <c r="F1114" s="68">
        <f t="shared" ref="F1114:F1117" si="167">E1114-(E1114*DESC)</f>
        <v>3361.94</v>
      </c>
      <c r="G1114" s="60"/>
      <c r="H1114" s="60"/>
      <c r="I1114" s="94">
        <f t="shared" ref="I1114:I1117" si="168">(F1114-F1114*H1114/100)*G1114</f>
        <v>0</v>
      </c>
      <c r="J1114" s="143"/>
      <c r="K1114" s="19"/>
      <c r="L1114" s="19"/>
      <c r="M1114" s="19"/>
      <c r="N1114" s="19"/>
      <c r="O1114" s="19"/>
      <c r="P1114" s="19"/>
      <c r="Q1114" s="19"/>
      <c r="R1114" s="19"/>
      <c r="S1114" s="19"/>
      <c r="T1114" s="19"/>
      <c r="U1114" s="19"/>
      <c r="V1114" s="19"/>
      <c r="W1114" s="19"/>
      <c r="X1114" s="19"/>
      <c r="Y1114" s="19"/>
      <c r="Z1114" s="19"/>
    </row>
    <row r="1115" spans="1:26" ht="18" customHeight="1" x14ac:dyDescent="0.3">
      <c r="A1115" s="111">
        <v>27007</v>
      </c>
      <c r="B1115" s="61" t="s">
        <v>1522</v>
      </c>
      <c r="C1115" s="62" t="str">
        <f>VLOOKUP(A1115,Datos!$A$10:$E$1593,3,FALSE)</f>
        <v xml:space="preserve">FLEXIBLE MALLADO ACERO 1/2"X50CM.       </v>
      </c>
      <c r="D1115" s="62">
        <f>VLOOKUP(A1115,Datos!$A$10:$E$1593,4,FALSE)</f>
        <v>0</v>
      </c>
      <c r="E1115" s="63">
        <f>VLOOKUP(A1115,Datos!$A$10:$E$1593,5,FALSE)</f>
        <v>4036.93</v>
      </c>
      <c r="F1115" s="64">
        <f t="shared" si="167"/>
        <v>4036.93</v>
      </c>
      <c r="G1115" s="61"/>
      <c r="H1115" s="61"/>
      <c r="I1115" s="139">
        <f t="shared" si="168"/>
        <v>0</v>
      </c>
      <c r="J1115" s="143"/>
      <c r="K1115" s="19"/>
      <c r="L1115" s="19"/>
      <c r="M1115" s="19"/>
      <c r="N1115" s="19"/>
      <c r="O1115" s="19"/>
      <c r="P1115" s="19"/>
      <c r="Q1115" s="19"/>
      <c r="R1115" s="19"/>
      <c r="S1115" s="19"/>
      <c r="T1115" s="19"/>
      <c r="U1115" s="19"/>
      <c r="V1115" s="19"/>
      <c r="W1115" s="19"/>
      <c r="X1115" s="19"/>
      <c r="Y1115" s="19"/>
      <c r="Z1115" s="19"/>
    </row>
    <row r="1116" spans="1:26" ht="18" customHeight="1" x14ac:dyDescent="0.3">
      <c r="A1116" s="107">
        <v>27008</v>
      </c>
      <c r="B1116" s="60" t="s">
        <v>1522</v>
      </c>
      <c r="C1116" s="69" t="str">
        <f>VLOOKUP(A1116,Datos!$A$10:$E$1593,3,FALSE)</f>
        <v xml:space="preserve">FLEXIBLE MALLADO ACERO 3/4"X30CM.       </v>
      </c>
      <c r="D1116" s="69">
        <f>VLOOKUP(A1116,Datos!$A$10:$E$1593,4,FALSE)</f>
        <v>0</v>
      </c>
      <c r="E1116" s="70">
        <f>VLOOKUP(A1116,Datos!$A$10:$E$1593,5,FALSE)</f>
        <v>6373.41</v>
      </c>
      <c r="F1116" s="68">
        <f t="shared" si="167"/>
        <v>6373.41</v>
      </c>
      <c r="G1116" s="60"/>
      <c r="H1116" s="60"/>
      <c r="I1116" s="94">
        <f t="shared" si="168"/>
        <v>0</v>
      </c>
      <c r="J1116" s="143"/>
      <c r="K1116" s="19"/>
      <c r="L1116" s="19"/>
      <c r="M1116" s="19"/>
      <c r="N1116" s="19"/>
      <c r="O1116" s="19"/>
      <c r="P1116" s="19"/>
      <c r="Q1116" s="19"/>
      <c r="R1116" s="19"/>
      <c r="S1116" s="19"/>
      <c r="T1116" s="19"/>
      <c r="U1116" s="19"/>
      <c r="V1116" s="19"/>
      <c r="W1116" s="19"/>
      <c r="X1116" s="19"/>
      <c r="Y1116" s="19"/>
      <c r="Z1116" s="19"/>
    </row>
    <row r="1117" spans="1:26" ht="18" customHeight="1" thickBot="1" x14ac:dyDescent="0.35">
      <c r="A1117" s="112">
        <v>27009</v>
      </c>
      <c r="B1117" s="88" t="s">
        <v>1522</v>
      </c>
      <c r="C1117" s="89" t="str">
        <f>VLOOKUP(A1117,Datos!$A$10:$E$1593,3,FALSE)</f>
        <v xml:space="preserve">FLEXIBLE MALLADO ACERO 3/4"X40CM.       </v>
      </c>
      <c r="D1117" s="89">
        <f>VLOOKUP(A1117,Datos!$A$10:$E$1593,4,FALSE)</f>
        <v>0</v>
      </c>
      <c r="E1117" s="90">
        <f>VLOOKUP(A1117,Datos!$A$10:$E$1593,5,FALSE)</f>
        <v>6892.63</v>
      </c>
      <c r="F1117" s="91">
        <f t="shared" si="167"/>
        <v>6892.63</v>
      </c>
      <c r="G1117" s="88"/>
      <c r="H1117" s="88"/>
      <c r="I1117" s="149">
        <f t="shared" si="168"/>
        <v>0</v>
      </c>
      <c r="J1117" s="143"/>
      <c r="K1117" s="19"/>
      <c r="L1117" s="19"/>
      <c r="M1117" s="19"/>
      <c r="N1117" s="19"/>
      <c r="O1117" s="19"/>
      <c r="P1117" s="19"/>
      <c r="Q1117" s="19"/>
      <c r="R1117" s="19"/>
      <c r="S1117" s="19"/>
      <c r="T1117" s="19"/>
      <c r="U1117" s="19"/>
      <c r="V1117" s="19"/>
      <c r="W1117" s="19"/>
      <c r="X1117" s="19"/>
      <c r="Y1117" s="19"/>
      <c r="Z1117" s="19"/>
    </row>
    <row r="1118" spans="1:26" ht="19.95" customHeight="1" thickBot="1" x14ac:dyDescent="0.35">
      <c r="A1118" s="200" t="s">
        <v>1113</v>
      </c>
      <c r="B1118" s="201"/>
      <c r="C1118" s="201"/>
      <c r="D1118" s="201"/>
      <c r="E1118" s="201"/>
      <c r="F1118" s="201"/>
      <c r="G1118" s="201"/>
      <c r="H1118" s="201"/>
      <c r="I1118" s="201"/>
      <c r="J1118" s="144"/>
    </row>
    <row r="1119" spans="1:26" ht="18" customHeight="1" x14ac:dyDescent="0.3">
      <c r="A1119" s="110">
        <v>5067</v>
      </c>
      <c r="B1119" s="76" t="s">
        <v>21</v>
      </c>
      <c r="C1119" s="85" t="str">
        <f>VLOOKUP(A1119,Datos!$A$10:$E$1593,3,FALSE)</f>
        <v xml:space="preserve">CINTA TEFLON ESTÁNDAR 1/2" X 10m x10u   </v>
      </c>
      <c r="D1119" s="85">
        <f>VLOOKUP(A1119,Datos!$A$10:$E$1593,4,FALSE)</f>
        <v>0</v>
      </c>
      <c r="E1119" s="86">
        <f>VLOOKUP(A1119,Datos!$A$10:$E$1593,5,FALSE)</f>
        <v>3591.21</v>
      </c>
      <c r="F1119" s="87">
        <f t="shared" ref="F1119:F1124" si="169">E1119-(E1119*DESC)</f>
        <v>3591.21</v>
      </c>
      <c r="G1119" s="76"/>
      <c r="H1119" s="76"/>
      <c r="I1119" s="101">
        <f t="shared" ref="I1119:I1124" si="170">(F1119-F1119*H1119/100)*G1119</f>
        <v>0</v>
      </c>
      <c r="J1119" s="143"/>
    </row>
    <row r="1120" spans="1:26" ht="18" customHeight="1" x14ac:dyDescent="0.3">
      <c r="A1120" s="111">
        <v>5068</v>
      </c>
      <c r="B1120" s="61" t="s">
        <v>21</v>
      </c>
      <c r="C1120" s="62" t="str">
        <f>VLOOKUP(A1120,Datos!$A$10:$E$1593,3,FALSE)</f>
        <v xml:space="preserve">CINTA TEFLON ESTÁNDAR 3/4" X 10m x10u   </v>
      </c>
      <c r="D1120" s="62">
        <f>VLOOKUP(A1120,Datos!$A$10:$E$1593,4,FALSE)</f>
        <v>0</v>
      </c>
      <c r="E1120" s="63">
        <f>VLOOKUP(A1120,Datos!$A$10:$E$1593,5,FALSE)</f>
        <v>4894.17</v>
      </c>
      <c r="F1120" s="64">
        <f t="shared" si="169"/>
        <v>4894.17</v>
      </c>
      <c r="G1120" s="61"/>
      <c r="H1120" s="61"/>
      <c r="I1120" s="139">
        <f t="shared" si="170"/>
        <v>0</v>
      </c>
      <c r="J1120" s="143"/>
    </row>
    <row r="1121" spans="1:26" ht="18" customHeight="1" x14ac:dyDescent="0.3">
      <c r="A1121" s="107">
        <v>5069</v>
      </c>
      <c r="B1121" s="60" t="s">
        <v>21</v>
      </c>
      <c r="C1121" s="69" t="str">
        <f>VLOOKUP(A1121,Datos!$A$10:$E$1593,3,FALSE)</f>
        <v xml:space="preserve">CINTA TEFLON ESTÁNDAR 1" X 10m x10u     </v>
      </c>
      <c r="D1121" s="69">
        <f>VLOOKUP(A1121,Datos!$A$10:$E$1593,4,FALSE)</f>
        <v>0</v>
      </c>
      <c r="E1121" s="70">
        <f>VLOOKUP(A1121,Datos!$A$10:$E$1593,5,FALSE)</f>
        <v>5812.7</v>
      </c>
      <c r="F1121" s="68">
        <f t="shared" si="169"/>
        <v>5812.7</v>
      </c>
      <c r="G1121" s="60"/>
      <c r="H1121" s="60"/>
      <c r="I1121" s="94">
        <f t="shared" si="170"/>
        <v>0</v>
      </c>
      <c r="J1121" s="142"/>
    </row>
    <row r="1122" spans="1:26" ht="24.6" customHeight="1" x14ac:dyDescent="0.3">
      <c r="A1122" s="111">
        <v>5083</v>
      </c>
      <c r="B1122" s="61" t="s">
        <v>21</v>
      </c>
      <c r="C1122" s="62" t="str">
        <f>VLOOKUP(A1122,Datos!$A$10:$E$1593,3,FALSE)</f>
        <v>CINTA TEFLON ALTA DENSIDAD 1/2" X 10m x1</v>
      </c>
      <c r="D1122" s="62">
        <f>VLOOKUP(A1122,Datos!$A$10:$E$1593,4,FALSE)</f>
        <v>0</v>
      </c>
      <c r="E1122" s="63">
        <f>VLOOKUP(A1122,Datos!$A$10:$E$1593,5,FALSE)</f>
        <v>7392.89</v>
      </c>
      <c r="F1122" s="64">
        <f t="shared" si="169"/>
        <v>7392.89</v>
      </c>
      <c r="G1122" s="61"/>
      <c r="H1122" s="61"/>
      <c r="I1122" s="139">
        <f t="shared" si="170"/>
        <v>0</v>
      </c>
      <c r="J1122" s="144"/>
    </row>
    <row r="1123" spans="1:26" ht="29.4" customHeight="1" x14ac:dyDescent="0.3">
      <c r="A1123" s="107">
        <v>5084</v>
      </c>
      <c r="B1123" s="60" t="s">
        <v>21</v>
      </c>
      <c r="C1123" s="69" t="str">
        <f>VLOOKUP(A1123,Datos!$A$10:$E$1593,3,FALSE)</f>
        <v>CINTA TEFLON ALTA DENSIDAD 3/4" X 10m x1</v>
      </c>
      <c r="D1123" s="69">
        <f>VLOOKUP(A1123,Datos!$A$10:$E$1593,4,FALSE)</f>
        <v>0</v>
      </c>
      <c r="E1123" s="70">
        <f>VLOOKUP(A1123,Datos!$A$10:$E$1593,5,FALSE)</f>
        <v>10659.51</v>
      </c>
      <c r="F1123" s="68">
        <f t="shared" si="169"/>
        <v>10659.51</v>
      </c>
      <c r="G1123" s="60"/>
      <c r="H1123" s="60"/>
      <c r="I1123" s="94">
        <f t="shared" si="170"/>
        <v>0</v>
      </c>
      <c r="J1123" s="142"/>
    </row>
    <row r="1124" spans="1:26" ht="18" customHeight="1" thickBot="1" x14ac:dyDescent="0.35">
      <c r="A1124" s="112">
        <v>8015</v>
      </c>
      <c r="B1124" s="88" t="s">
        <v>26</v>
      </c>
      <c r="C1124" s="89" t="str">
        <f>VLOOKUP(A1124,Datos!$A$10:$E$1593,3,FALSE)</f>
        <v xml:space="preserve">CINTA DE TEFLON 19mm X 10mts x10u       </v>
      </c>
      <c r="D1124" s="89">
        <f>VLOOKUP(A1124,Datos!$A$10:$E$1593,4,FALSE)</f>
        <v>0</v>
      </c>
      <c r="E1124" s="90">
        <f>VLOOKUP(A1124,Datos!$A$10:$E$1593,5,FALSE)</f>
        <v>5113.8900000000003</v>
      </c>
      <c r="F1124" s="91">
        <f t="shared" si="169"/>
        <v>5113.8900000000003</v>
      </c>
      <c r="G1124" s="88"/>
      <c r="H1124" s="88"/>
      <c r="I1124" s="149">
        <f t="shared" si="170"/>
        <v>0</v>
      </c>
      <c r="J1124" s="146"/>
    </row>
    <row r="1125" spans="1:26" ht="31.95" customHeight="1" thickBot="1" x14ac:dyDescent="0.35">
      <c r="A1125" s="204" t="s">
        <v>1114</v>
      </c>
      <c r="B1125" s="205"/>
      <c r="C1125" s="205"/>
      <c r="D1125" s="205"/>
      <c r="E1125" s="205"/>
      <c r="F1125" s="205"/>
      <c r="G1125" s="205"/>
      <c r="H1125" s="205"/>
      <c r="I1125" s="205"/>
      <c r="J1125" s="206"/>
    </row>
    <row r="1126" spans="1:26" ht="69" customHeight="1" x14ac:dyDescent="0.3">
      <c r="A1126" s="110">
        <v>18058</v>
      </c>
      <c r="B1126" s="76" t="s">
        <v>1115</v>
      </c>
      <c r="C1126" s="85" t="str">
        <f>VLOOKUP(A1126,Datos!$A$10:$E$1593,3,FALSE)</f>
        <v xml:space="preserve">MOSQUETON ALUMINIO 6 cm                 </v>
      </c>
      <c r="D1126" s="85">
        <f>VLOOKUP(A1126,Datos!$A$10:$E$1593,4,FALSE)</f>
        <v>0</v>
      </c>
      <c r="E1126" s="86">
        <f>VLOOKUP(A1126,Datos!$A$10:$E$1593,5,FALSE)</f>
        <v>665.47</v>
      </c>
      <c r="F1126" s="87">
        <f t="shared" ref="F1126:F1133" si="171">E1126-(E1126*DESC)</f>
        <v>665.47</v>
      </c>
      <c r="G1126" s="76"/>
      <c r="H1126" s="76"/>
      <c r="I1126" s="101">
        <f t="shared" ref="I1126:I1133" si="172">(F1126-F1126*H1126/100)*G1126</f>
        <v>0</v>
      </c>
      <c r="J1126" s="141"/>
    </row>
    <row r="1127" spans="1:26" ht="64.5" customHeight="1" x14ac:dyDescent="0.3">
      <c r="A1127" s="111">
        <v>25070</v>
      </c>
      <c r="B1127" s="61" t="s">
        <v>137</v>
      </c>
      <c r="C1127" s="62" t="str">
        <f>VLOOKUP(A1127,Datos!$A$10:$E$1593,3,FALSE)</f>
        <v xml:space="preserve">GUANTE DESCARNE C/RIBETE                </v>
      </c>
      <c r="D1127" s="62">
        <f>VLOOKUP(A1127,Datos!$A$10:$E$1593,4,FALSE)</f>
        <v>0</v>
      </c>
      <c r="E1127" s="63">
        <f>VLOOKUP(A1127,Datos!$A$10:$E$1593,5,FALSE)</f>
        <v>3641.35</v>
      </c>
      <c r="F1127" s="64">
        <f t="shared" si="171"/>
        <v>3641.35</v>
      </c>
      <c r="G1127" s="61"/>
      <c r="H1127" s="61"/>
      <c r="I1127" s="139">
        <f t="shared" si="172"/>
        <v>0</v>
      </c>
      <c r="J1127" s="145"/>
    </row>
    <row r="1128" spans="1:26" ht="51" customHeight="1" x14ac:dyDescent="0.3">
      <c r="A1128" s="107">
        <v>25089</v>
      </c>
      <c r="B1128" s="60" t="s">
        <v>137</v>
      </c>
      <c r="C1128" s="69" t="str">
        <f>VLOOKUP(A1128,Datos!$A$10:$E$1593,3,FALSE)</f>
        <v xml:space="preserve">CINTA DE PELIGRO ROLLO 100 m DOBLE FAZ  </v>
      </c>
      <c r="D1128" s="69">
        <f>VLOOKUP(A1128,Datos!$A$10:$E$1593,4,FALSE)</f>
        <v>0</v>
      </c>
      <c r="E1128" s="70">
        <f>VLOOKUP(A1128,Datos!$A$10:$E$1593,5,FALSE)</f>
        <v>5727.82</v>
      </c>
      <c r="F1128" s="68">
        <f t="shared" si="171"/>
        <v>5727.82</v>
      </c>
      <c r="G1128" s="60"/>
      <c r="H1128" s="60"/>
      <c r="I1128" s="94">
        <f t="shared" si="172"/>
        <v>0</v>
      </c>
      <c r="J1128" s="143"/>
    </row>
    <row r="1129" spans="1:26" ht="70.5" customHeight="1" x14ac:dyDescent="0.3">
      <c r="A1129" s="111">
        <v>14185</v>
      </c>
      <c r="B1129" s="61"/>
      <c r="C1129" s="62" t="str">
        <f>VLOOKUP(A1129,Datos!$A$10:$E$1593,3,FALSE)</f>
        <v>CHALECO  DE SEGURIDAD REFLECTIVO MOTO FL</v>
      </c>
      <c r="D1129" s="62">
        <f>VLOOKUP(A1129,Datos!$A$10:$E$1593,4,FALSE)</f>
        <v>0</v>
      </c>
      <c r="E1129" s="63">
        <f>VLOOKUP(A1129,Datos!$A$10:$E$1593,5,FALSE)</f>
        <v>3586.75</v>
      </c>
      <c r="F1129" s="64">
        <f t="shared" si="171"/>
        <v>3586.75</v>
      </c>
      <c r="G1129" s="61"/>
      <c r="H1129" s="61"/>
      <c r="I1129" s="139">
        <f t="shared" si="172"/>
        <v>0</v>
      </c>
      <c r="J1129" s="145"/>
      <c r="K1129" s="19"/>
      <c r="L1129" s="19"/>
      <c r="M1129" s="19"/>
      <c r="N1129" s="19"/>
      <c r="O1129" s="19"/>
      <c r="P1129" s="19"/>
      <c r="Q1129" s="19"/>
      <c r="R1129" s="19"/>
      <c r="S1129" s="19"/>
      <c r="T1129" s="19"/>
      <c r="U1129" s="19"/>
      <c r="V1129" s="19"/>
      <c r="W1129" s="19"/>
      <c r="X1129" s="19"/>
      <c r="Y1129" s="19"/>
      <c r="Z1129" s="19"/>
    </row>
    <row r="1130" spans="1:26" ht="36" customHeight="1" x14ac:dyDescent="0.3">
      <c r="A1130" s="107">
        <v>25091</v>
      </c>
      <c r="B1130" s="60" t="s">
        <v>137</v>
      </c>
      <c r="C1130" s="69" t="str">
        <f>VLOOKUP(A1130,Datos!$A$10:$E$1593,3,FALSE)</f>
        <v xml:space="preserve">CINTA ANTIDESLIZANTE ADHESIVA 24mm 18M  </v>
      </c>
      <c r="D1130" s="69">
        <f>VLOOKUP(A1130,Datos!$A$10:$E$1593,4,FALSE)</f>
        <v>0</v>
      </c>
      <c r="E1130" s="70">
        <f>VLOOKUP(A1130,Datos!$A$10:$E$1593,5,FALSE)</f>
        <v>13016.87</v>
      </c>
      <c r="F1130" s="68">
        <f t="shared" si="171"/>
        <v>13016.87</v>
      </c>
      <c r="G1130" s="60"/>
      <c r="H1130" s="60"/>
      <c r="I1130" s="94">
        <f t="shared" si="172"/>
        <v>0</v>
      </c>
      <c r="J1130" s="143"/>
    </row>
    <row r="1131" spans="1:26" ht="23.25" customHeight="1" x14ac:dyDescent="0.3">
      <c r="A1131" s="111">
        <v>25096</v>
      </c>
      <c r="B1131" s="61" t="s">
        <v>137</v>
      </c>
      <c r="C1131" s="62" t="str">
        <f>VLOOKUP(A1131,Datos!$A$10:$E$1593,3,FALSE)</f>
        <v xml:space="preserve">CINTA ANTIDESLIZANTE ADHESIVA 24mm 5M   </v>
      </c>
      <c r="D1131" s="62">
        <f>VLOOKUP(A1131,Datos!$A$10:$E$1593,4,FALSE)</f>
        <v>0</v>
      </c>
      <c r="E1131" s="63">
        <f>VLOOKUP(A1131,Datos!$A$10:$E$1593,5,FALSE)</f>
        <v>4901.42</v>
      </c>
      <c r="F1131" s="64">
        <f t="shared" si="171"/>
        <v>4901.42</v>
      </c>
      <c r="G1131" s="61"/>
      <c r="H1131" s="61"/>
      <c r="I1131" s="139">
        <f t="shared" si="172"/>
        <v>0</v>
      </c>
      <c r="J1131" s="143"/>
    </row>
    <row r="1132" spans="1:26" ht="66" customHeight="1" x14ac:dyDescent="0.3">
      <c r="A1132" s="107">
        <v>3830</v>
      </c>
      <c r="B1132" s="60" t="s">
        <v>407</v>
      </c>
      <c r="C1132" s="69" t="str">
        <f>VLOOKUP(A1132,Datos!$A$10:$E$1593,3,FALSE)</f>
        <v>PORTA HERRAMIENTA C/CINTO (CLAVERA/MARTI</v>
      </c>
      <c r="D1132" s="69">
        <f>VLOOKUP(A1132,Datos!$A$10:$E$1593,4,FALSE)</f>
        <v>0</v>
      </c>
      <c r="E1132" s="70">
        <f>VLOOKUP(A1132,Datos!$A$10:$E$1593,5,FALSE)</f>
        <v>18700.919999999998</v>
      </c>
      <c r="F1132" s="68">
        <f t="shared" si="171"/>
        <v>18700.919999999998</v>
      </c>
      <c r="G1132" s="60"/>
      <c r="H1132" s="60"/>
      <c r="I1132" s="94">
        <f t="shared" si="172"/>
        <v>0</v>
      </c>
      <c r="J1132" s="145"/>
    </row>
    <row r="1133" spans="1:26" ht="51" customHeight="1" x14ac:dyDescent="0.3">
      <c r="A1133" s="111">
        <v>18011</v>
      </c>
      <c r="B1133" s="61" t="s">
        <v>1122</v>
      </c>
      <c r="C1133" s="62" t="str">
        <f>VLOOKUP(A1133,Datos!$A$10:$E$1593,3,FALSE)</f>
        <v xml:space="preserve">ANTEOJOS POLICARBONATO TRANSP           </v>
      </c>
      <c r="D1133" s="62">
        <f>VLOOKUP(A1133,Datos!$A$10:$E$1593,4,FALSE)</f>
        <v>0</v>
      </c>
      <c r="E1133" s="63">
        <f>VLOOKUP(A1133,Datos!$A$10:$E$1593,5,FALSE)</f>
        <v>2987.29</v>
      </c>
      <c r="F1133" s="64">
        <f t="shared" si="171"/>
        <v>2987.29</v>
      </c>
      <c r="G1133" s="61"/>
      <c r="H1133" s="61"/>
      <c r="I1133" s="139">
        <f t="shared" si="172"/>
        <v>0</v>
      </c>
      <c r="J1133" s="143"/>
    </row>
    <row r="1134" spans="1:26" ht="59.4" customHeight="1" thickBot="1" x14ac:dyDescent="0.35">
      <c r="A1134" s="185">
        <v>20001</v>
      </c>
      <c r="B1134" s="65"/>
      <c r="C1134" s="66" t="str">
        <f>VLOOKUP(A1134,Datos!$A$10:$E$1593,3,FALSE)</f>
        <v xml:space="preserve">GUANTES MOTEADOS (DOCENA)               </v>
      </c>
      <c r="D1134" s="66">
        <f>VLOOKUP(A1134,Datos!$A$10:$E$1593,4,FALSE)</f>
        <v>12</v>
      </c>
      <c r="E1134" s="67">
        <f>VLOOKUP(A1134,Datos!$A$10:$E$1593,5,FALSE)</f>
        <v>13338</v>
      </c>
      <c r="F1134" s="68">
        <f t="shared" ref="F1134" si="173">E1134-(E1134*DESC)</f>
        <v>13338</v>
      </c>
      <c r="G1134" s="65"/>
      <c r="H1134" s="65"/>
      <c r="I1134" s="140">
        <f t="shared" ref="I1134" si="174">(F1134-F1134*H1134/100)*G1134</f>
        <v>0</v>
      </c>
      <c r="J1134" s="143"/>
    </row>
    <row r="1135" spans="1:26" ht="31.95" customHeight="1" thickBot="1" x14ac:dyDescent="0.35">
      <c r="A1135" s="204" t="s">
        <v>1125</v>
      </c>
      <c r="B1135" s="205"/>
      <c r="C1135" s="205"/>
      <c r="D1135" s="205"/>
      <c r="E1135" s="205"/>
      <c r="F1135" s="205"/>
      <c r="G1135" s="205"/>
      <c r="H1135" s="205"/>
      <c r="I1135" s="205"/>
      <c r="J1135" s="206"/>
    </row>
    <row r="1136" spans="1:26" ht="19.95" customHeight="1" thickBot="1" x14ac:dyDescent="0.35">
      <c r="A1136" s="207" t="s">
        <v>1084</v>
      </c>
      <c r="B1136" s="208"/>
      <c r="C1136" s="208"/>
      <c r="D1136" s="208"/>
      <c r="E1136" s="208"/>
      <c r="F1136" s="208"/>
      <c r="G1136" s="208"/>
      <c r="H1136" s="208"/>
      <c r="I1136" s="208"/>
      <c r="J1136" s="141"/>
    </row>
    <row r="1137" spans="1:10" ht="18" customHeight="1" x14ac:dyDescent="0.3">
      <c r="A1137" s="114">
        <v>3526</v>
      </c>
      <c r="B1137" s="77" t="s">
        <v>101</v>
      </c>
      <c r="C1137" s="78" t="str">
        <f>VLOOKUP(A1137,Datos!$A$10:$E$1593,3,FALSE)</f>
        <v xml:space="preserve">SOPORTE A1 SIERRA COPA bimetal  3/8 (14 </v>
      </c>
      <c r="D1137" s="78">
        <f>VLOOKUP(A1137,Datos!$A$10:$E$1593,4,FALSE)</f>
        <v>12</v>
      </c>
      <c r="E1137" s="79">
        <f>VLOOKUP(A1137,Datos!$A$10:$E$1593,5,FALSE)</f>
        <v>11546.26</v>
      </c>
      <c r="F1137" s="125">
        <f>E1137-(E1137*DESC)</f>
        <v>11546.26</v>
      </c>
      <c r="G1137" s="77"/>
      <c r="H1137" s="77"/>
      <c r="I1137" s="155">
        <f t="shared" ref="I1137:I1139" si="175">(F1137-F1137*H1137/100)*G1137</f>
        <v>0</v>
      </c>
      <c r="J1137" s="143"/>
    </row>
    <row r="1138" spans="1:10" ht="18" customHeight="1" x14ac:dyDescent="0.3">
      <c r="A1138" s="107">
        <v>3527</v>
      </c>
      <c r="B1138" s="60" t="s">
        <v>101</v>
      </c>
      <c r="C1138" s="69" t="str">
        <f>VLOOKUP(A1138,Datos!$A$10:$E$1593,3,FALSE)</f>
        <v>SOPORTE A2 SIERRA COPA bimetal  7/16 (de</v>
      </c>
      <c r="D1138" s="69">
        <f>VLOOKUP(A1138,Datos!$A$10:$E$1593,4,FALSE)</f>
        <v>12</v>
      </c>
      <c r="E1138" s="70">
        <f>VLOOKUP(A1138,Datos!$A$10:$E$1593,5,FALSE)</f>
        <v>14137.34</v>
      </c>
      <c r="F1138" s="68">
        <f>E1138-(E1138*DESC)</f>
        <v>14137.34</v>
      </c>
      <c r="G1138" s="60"/>
      <c r="H1138" s="60"/>
      <c r="I1138" s="94">
        <f t="shared" si="175"/>
        <v>0</v>
      </c>
      <c r="J1138" s="143"/>
    </row>
    <row r="1139" spans="1:10" ht="18" customHeight="1" thickBot="1" x14ac:dyDescent="0.35">
      <c r="A1139" s="112">
        <v>3528</v>
      </c>
      <c r="B1139" s="88" t="s">
        <v>101</v>
      </c>
      <c r="C1139" s="89" t="str">
        <f>VLOOKUP(A1139,Datos!$A$10:$E$1593,3,FALSE)</f>
        <v xml:space="preserve">SOPORTE A3 SIERRA COPA bimetal  (acople </v>
      </c>
      <c r="D1139" s="89">
        <f>VLOOKUP(A1139,Datos!$A$10:$E$1593,4,FALSE)</f>
        <v>12</v>
      </c>
      <c r="E1139" s="90">
        <f>VLOOKUP(A1139,Datos!$A$10:$E$1593,5,FALSE)</f>
        <v>14380.19</v>
      </c>
      <c r="F1139" s="91">
        <f>E1139-(E1139*DESC)</f>
        <v>14380.19</v>
      </c>
      <c r="G1139" s="88"/>
      <c r="H1139" s="88"/>
      <c r="I1139" s="149">
        <f t="shared" si="175"/>
        <v>0</v>
      </c>
      <c r="J1139" s="143"/>
    </row>
    <row r="1140" spans="1:10" ht="19.95" customHeight="1" thickBot="1" x14ac:dyDescent="0.35">
      <c r="A1140" s="200" t="s">
        <v>1126</v>
      </c>
      <c r="B1140" s="201"/>
      <c r="C1140" s="201"/>
      <c r="D1140" s="201"/>
      <c r="E1140" s="201"/>
      <c r="F1140" s="201"/>
      <c r="G1140" s="201"/>
      <c r="H1140" s="201"/>
      <c r="I1140" s="201"/>
      <c r="J1140" s="142"/>
    </row>
    <row r="1141" spans="1:10" ht="18" customHeight="1" x14ac:dyDescent="0.3">
      <c r="A1141" s="110">
        <v>3473</v>
      </c>
      <c r="B1141" s="76" t="s">
        <v>101</v>
      </c>
      <c r="C1141" s="85" t="str">
        <f>VLOOKUP(A1141,Datos!$A$10:$E$1593,3,FALSE)</f>
        <v xml:space="preserve">SIERRA COPA BIMETAL  14MM rhein         </v>
      </c>
      <c r="D1141" s="85">
        <f>VLOOKUP(A1141,Datos!$A$10:$E$1593,4,FALSE)</f>
        <v>12</v>
      </c>
      <c r="E1141" s="86">
        <f>VLOOKUP(A1141,Datos!$A$10:$E$1593,5,FALSE)</f>
        <v>5770.61</v>
      </c>
      <c r="F1141" s="87">
        <f t="shared" ref="F1141:F1186" si="176">E1141-(E1141*DESC)</f>
        <v>5770.61</v>
      </c>
      <c r="G1141" s="76"/>
      <c r="H1141" s="76"/>
      <c r="I1141" s="101">
        <f t="shared" ref="I1141:I1186" si="177">(F1141-F1141*H1141/100)*G1141</f>
        <v>0</v>
      </c>
      <c r="J1141" s="144"/>
    </row>
    <row r="1142" spans="1:10" ht="18" customHeight="1" x14ac:dyDescent="0.3">
      <c r="A1142" s="111">
        <v>3474</v>
      </c>
      <c r="B1142" s="61" t="s">
        <v>101</v>
      </c>
      <c r="C1142" s="62" t="str">
        <f>VLOOKUP(A1142,Datos!$A$10:$E$1593,3,FALSE)</f>
        <v xml:space="preserve">SIERRA COPA BIMETAL  16MM rhein         </v>
      </c>
      <c r="D1142" s="62">
        <f>VLOOKUP(A1142,Datos!$A$10:$E$1593,4,FALSE)</f>
        <v>12</v>
      </c>
      <c r="E1142" s="63">
        <f>VLOOKUP(A1142,Datos!$A$10:$E$1593,5,FALSE)</f>
        <v>5780.45</v>
      </c>
      <c r="F1142" s="64">
        <f t="shared" si="176"/>
        <v>5780.45</v>
      </c>
      <c r="G1142" s="61"/>
      <c r="H1142" s="61"/>
      <c r="I1142" s="139">
        <f t="shared" si="177"/>
        <v>0</v>
      </c>
      <c r="J1142" s="143"/>
    </row>
    <row r="1143" spans="1:10" ht="18" customHeight="1" x14ac:dyDescent="0.3">
      <c r="A1143" s="107">
        <v>3475</v>
      </c>
      <c r="B1143" s="60" t="s">
        <v>101</v>
      </c>
      <c r="C1143" s="69" t="str">
        <f>VLOOKUP(A1143,Datos!$A$10:$E$1593,3,FALSE)</f>
        <v xml:space="preserve">SIERRA COPA BIMETAL  17MM rhein         </v>
      </c>
      <c r="D1143" s="69">
        <f>VLOOKUP(A1143,Datos!$A$10:$E$1593,4,FALSE)</f>
        <v>12</v>
      </c>
      <c r="E1143" s="70">
        <f>VLOOKUP(A1143,Datos!$A$10:$E$1593,5,FALSE)</f>
        <v>6166.92</v>
      </c>
      <c r="F1143" s="68">
        <f t="shared" si="176"/>
        <v>6166.92</v>
      </c>
      <c r="G1143" s="60"/>
      <c r="H1143" s="60"/>
      <c r="I1143" s="94">
        <f t="shared" si="177"/>
        <v>0</v>
      </c>
      <c r="J1143" s="143"/>
    </row>
    <row r="1144" spans="1:10" ht="18" customHeight="1" x14ac:dyDescent="0.3">
      <c r="A1144" s="111">
        <v>3476</v>
      </c>
      <c r="B1144" s="61" t="s">
        <v>101</v>
      </c>
      <c r="C1144" s="62" t="str">
        <f>VLOOKUP(A1144,Datos!$A$10:$E$1593,3,FALSE)</f>
        <v xml:space="preserve">SIERRA COPA BIMETAL  19MM rhein         </v>
      </c>
      <c r="D1144" s="62">
        <f>VLOOKUP(A1144,Datos!$A$10:$E$1593,4,FALSE)</f>
        <v>12</v>
      </c>
      <c r="E1144" s="63">
        <f>VLOOKUP(A1144,Datos!$A$10:$E$1593,5,FALSE)</f>
        <v>6373.24</v>
      </c>
      <c r="F1144" s="64">
        <f t="shared" si="176"/>
        <v>6373.24</v>
      </c>
      <c r="G1144" s="61"/>
      <c r="H1144" s="61"/>
      <c r="I1144" s="139">
        <f t="shared" si="177"/>
        <v>0</v>
      </c>
      <c r="J1144" s="143"/>
    </row>
    <row r="1145" spans="1:10" ht="18" customHeight="1" x14ac:dyDescent="0.3">
      <c r="A1145" s="107">
        <v>3477</v>
      </c>
      <c r="B1145" s="60" t="s">
        <v>101</v>
      </c>
      <c r="C1145" s="69" t="str">
        <f>VLOOKUP(A1145,Datos!$A$10:$E$1593,3,FALSE)</f>
        <v xml:space="preserve">SIERRA COPA BIMETAL  20MM rhein         </v>
      </c>
      <c r="D1145" s="69">
        <f>VLOOKUP(A1145,Datos!$A$10:$E$1593,4,FALSE)</f>
        <v>12</v>
      </c>
      <c r="E1145" s="70">
        <f>VLOOKUP(A1145,Datos!$A$10:$E$1593,5,FALSE)</f>
        <v>7010.64</v>
      </c>
      <c r="F1145" s="68">
        <f t="shared" si="176"/>
        <v>7010.64</v>
      </c>
      <c r="G1145" s="60"/>
      <c r="H1145" s="60"/>
      <c r="I1145" s="94">
        <f t="shared" si="177"/>
        <v>0</v>
      </c>
      <c r="J1145" s="143"/>
    </row>
    <row r="1146" spans="1:10" ht="18" customHeight="1" x14ac:dyDescent="0.3">
      <c r="A1146" s="111">
        <v>3478</v>
      </c>
      <c r="B1146" s="61" t="s">
        <v>101</v>
      </c>
      <c r="C1146" s="62" t="str">
        <f>VLOOKUP(A1146,Datos!$A$10:$E$1593,3,FALSE)</f>
        <v xml:space="preserve">SIERRA COPA BIMETAL  21MM rhein         </v>
      </c>
      <c r="D1146" s="62">
        <f>VLOOKUP(A1146,Datos!$A$10:$E$1593,4,FALSE)</f>
        <v>12</v>
      </c>
      <c r="E1146" s="63">
        <f>VLOOKUP(A1146,Datos!$A$10:$E$1593,5,FALSE)</f>
        <v>7010.64</v>
      </c>
      <c r="F1146" s="64">
        <f t="shared" si="176"/>
        <v>7010.64</v>
      </c>
      <c r="G1146" s="61"/>
      <c r="H1146" s="61"/>
      <c r="I1146" s="139">
        <f t="shared" si="177"/>
        <v>0</v>
      </c>
      <c r="J1146" s="143"/>
    </row>
    <row r="1147" spans="1:10" ht="18" customHeight="1" x14ac:dyDescent="0.3">
      <c r="A1147" s="107">
        <v>3479</v>
      </c>
      <c r="B1147" s="60" t="s">
        <v>101</v>
      </c>
      <c r="C1147" s="69" t="str">
        <f>VLOOKUP(A1147,Datos!$A$10:$E$1593,3,FALSE)</f>
        <v xml:space="preserve">SIERRA COPA BIMETAL  22MM rhein         </v>
      </c>
      <c r="D1147" s="69">
        <f>VLOOKUP(A1147,Datos!$A$10:$E$1593,4,FALSE)</f>
        <v>12</v>
      </c>
      <c r="E1147" s="70">
        <f>VLOOKUP(A1147,Datos!$A$10:$E$1593,5,FALSE)</f>
        <v>7099.57</v>
      </c>
      <c r="F1147" s="68">
        <f t="shared" si="176"/>
        <v>7099.57</v>
      </c>
      <c r="G1147" s="60"/>
      <c r="H1147" s="60"/>
      <c r="I1147" s="94">
        <f t="shared" si="177"/>
        <v>0</v>
      </c>
      <c r="J1147" s="143"/>
    </row>
    <row r="1148" spans="1:10" ht="18" customHeight="1" x14ac:dyDescent="0.3">
      <c r="A1148" s="111">
        <v>3480</v>
      </c>
      <c r="B1148" s="61" t="s">
        <v>101</v>
      </c>
      <c r="C1148" s="62" t="str">
        <f>VLOOKUP(A1148,Datos!$A$10:$E$1593,3,FALSE)</f>
        <v xml:space="preserve">SIERRA COPA BIMETAL  24MM rhein         </v>
      </c>
      <c r="D1148" s="62">
        <f>VLOOKUP(A1148,Datos!$A$10:$E$1593,4,FALSE)</f>
        <v>12</v>
      </c>
      <c r="E1148" s="63">
        <f>VLOOKUP(A1148,Datos!$A$10:$E$1593,5,FALSE)</f>
        <v>7415.36</v>
      </c>
      <c r="F1148" s="64">
        <f t="shared" si="176"/>
        <v>7415.36</v>
      </c>
      <c r="G1148" s="61"/>
      <c r="H1148" s="61"/>
      <c r="I1148" s="139">
        <f t="shared" si="177"/>
        <v>0</v>
      </c>
      <c r="J1148" s="143"/>
    </row>
    <row r="1149" spans="1:10" ht="18" customHeight="1" x14ac:dyDescent="0.3">
      <c r="A1149" s="107">
        <v>3481</v>
      </c>
      <c r="B1149" s="60" t="s">
        <v>101</v>
      </c>
      <c r="C1149" s="69" t="str">
        <f>VLOOKUP(A1149,Datos!$A$10:$E$1593,3,FALSE)</f>
        <v xml:space="preserve">SIERRA COPA BIMETAL  25MM rhein         </v>
      </c>
      <c r="D1149" s="69">
        <f>VLOOKUP(A1149,Datos!$A$10:$E$1593,4,FALSE)</f>
        <v>12</v>
      </c>
      <c r="E1149" s="70">
        <f>VLOOKUP(A1149,Datos!$A$10:$E$1593,5,FALSE)</f>
        <v>7588.63</v>
      </c>
      <c r="F1149" s="68">
        <f t="shared" si="176"/>
        <v>7588.63</v>
      </c>
      <c r="G1149" s="60"/>
      <c r="H1149" s="60"/>
      <c r="I1149" s="94">
        <f t="shared" si="177"/>
        <v>0</v>
      </c>
      <c r="J1149" s="143"/>
    </row>
    <row r="1150" spans="1:10" ht="18" customHeight="1" x14ac:dyDescent="0.3">
      <c r="A1150" s="111">
        <v>3482</v>
      </c>
      <c r="B1150" s="61" t="s">
        <v>101</v>
      </c>
      <c r="C1150" s="62" t="str">
        <f>VLOOKUP(A1150,Datos!$A$10:$E$1593,3,FALSE)</f>
        <v xml:space="preserve">SIERRA COPA BIMETAL  27MM rhein         </v>
      </c>
      <c r="D1150" s="62">
        <f>VLOOKUP(A1150,Datos!$A$10:$E$1593,4,FALSE)</f>
        <v>12</v>
      </c>
      <c r="E1150" s="63">
        <f>VLOOKUP(A1150,Datos!$A$10:$E$1593,5,FALSE)</f>
        <v>9014.64</v>
      </c>
      <c r="F1150" s="64">
        <f t="shared" si="176"/>
        <v>9014.64</v>
      </c>
      <c r="G1150" s="61"/>
      <c r="H1150" s="61"/>
      <c r="I1150" s="139">
        <f t="shared" si="177"/>
        <v>0</v>
      </c>
      <c r="J1150" s="143"/>
    </row>
    <row r="1151" spans="1:10" ht="18" customHeight="1" x14ac:dyDescent="0.3">
      <c r="A1151" s="107">
        <v>3483</v>
      </c>
      <c r="B1151" s="60" t="s">
        <v>101</v>
      </c>
      <c r="C1151" s="69" t="str">
        <f>VLOOKUP(A1151,Datos!$A$10:$E$1593,3,FALSE)</f>
        <v xml:space="preserve">SIERRA COPA BIMETAL  29MM rhein         </v>
      </c>
      <c r="D1151" s="69">
        <f>VLOOKUP(A1151,Datos!$A$10:$E$1593,4,FALSE)</f>
        <v>12</v>
      </c>
      <c r="E1151" s="70">
        <f>VLOOKUP(A1151,Datos!$A$10:$E$1593,5,FALSE)</f>
        <v>9411.7099999999991</v>
      </c>
      <c r="F1151" s="68">
        <f t="shared" si="176"/>
        <v>9411.7099999999991</v>
      </c>
      <c r="G1151" s="60"/>
      <c r="H1151" s="60"/>
      <c r="I1151" s="94">
        <f t="shared" si="177"/>
        <v>0</v>
      </c>
      <c r="J1151" s="143"/>
    </row>
    <row r="1152" spans="1:10" ht="18" customHeight="1" x14ac:dyDescent="0.3">
      <c r="A1152" s="111">
        <v>3484</v>
      </c>
      <c r="B1152" s="61" t="s">
        <v>101</v>
      </c>
      <c r="C1152" s="62" t="str">
        <f>VLOOKUP(A1152,Datos!$A$10:$E$1593,3,FALSE)</f>
        <v xml:space="preserve">SIERRA COPA BIMETAL  30MM rhein         </v>
      </c>
      <c r="D1152" s="62">
        <f>VLOOKUP(A1152,Datos!$A$10:$E$1593,4,FALSE)</f>
        <v>12</v>
      </c>
      <c r="E1152" s="63">
        <f>VLOOKUP(A1152,Datos!$A$10:$E$1593,5,FALSE)</f>
        <v>9406.75</v>
      </c>
      <c r="F1152" s="64">
        <f t="shared" si="176"/>
        <v>9406.75</v>
      </c>
      <c r="G1152" s="61"/>
      <c r="H1152" s="61"/>
      <c r="I1152" s="139">
        <f t="shared" si="177"/>
        <v>0</v>
      </c>
      <c r="J1152" s="143"/>
    </row>
    <row r="1153" spans="1:10" ht="18" customHeight="1" x14ac:dyDescent="0.3">
      <c r="A1153" s="107">
        <v>3485</v>
      </c>
      <c r="B1153" s="60" t="s">
        <v>101</v>
      </c>
      <c r="C1153" s="69" t="str">
        <f>VLOOKUP(A1153,Datos!$A$10:$E$1593,3,FALSE)</f>
        <v xml:space="preserve">SIERRA COPA BIMETAL  32MM rhein         </v>
      </c>
      <c r="D1153" s="69">
        <f>VLOOKUP(A1153,Datos!$A$10:$E$1593,4,FALSE)</f>
        <v>12</v>
      </c>
      <c r="E1153" s="70">
        <f>VLOOKUP(A1153,Datos!$A$10:$E$1593,5,FALSE)</f>
        <v>9485.84</v>
      </c>
      <c r="F1153" s="68">
        <f t="shared" si="176"/>
        <v>9485.84</v>
      </c>
      <c r="G1153" s="60"/>
      <c r="H1153" s="60"/>
      <c r="I1153" s="94">
        <f t="shared" si="177"/>
        <v>0</v>
      </c>
      <c r="J1153" s="143"/>
    </row>
    <row r="1154" spans="1:10" ht="18" customHeight="1" x14ac:dyDescent="0.3">
      <c r="A1154" s="111">
        <v>3486</v>
      </c>
      <c r="B1154" s="61" t="s">
        <v>101</v>
      </c>
      <c r="C1154" s="62" t="str">
        <f>VLOOKUP(A1154,Datos!$A$10:$E$1593,3,FALSE)</f>
        <v xml:space="preserve">SIERRA COPA BIMETAL  33MM rhein         </v>
      </c>
      <c r="D1154" s="62">
        <f>VLOOKUP(A1154,Datos!$A$10:$E$1593,4,FALSE)</f>
        <v>12</v>
      </c>
      <c r="E1154" s="63">
        <f>VLOOKUP(A1154,Datos!$A$10:$E$1593,5,FALSE)</f>
        <v>10388.11</v>
      </c>
      <c r="F1154" s="64">
        <f t="shared" si="176"/>
        <v>10388.11</v>
      </c>
      <c r="G1154" s="61"/>
      <c r="H1154" s="61"/>
      <c r="I1154" s="139">
        <f t="shared" si="177"/>
        <v>0</v>
      </c>
      <c r="J1154" s="143"/>
    </row>
    <row r="1155" spans="1:10" ht="18" customHeight="1" x14ac:dyDescent="0.3">
      <c r="A1155" s="107">
        <v>3487</v>
      </c>
      <c r="B1155" s="60" t="s">
        <v>101</v>
      </c>
      <c r="C1155" s="69" t="str">
        <f>VLOOKUP(A1155,Datos!$A$10:$E$1593,3,FALSE)</f>
        <v xml:space="preserve">SIERRA COPA BIMETAL  35MM rhein         </v>
      </c>
      <c r="D1155" s="69">
        <f>VLOOKUP(A1155,Datos!$A$10:$E$1593,4,FALSE)</f>
        <v>12</v>
      </c>
      <c r="E1155" s="70">
        <f>VLOOKUP(A1155,Datos!$A$10:$E$1593,5,FALSE)</f>
        <v>10523.37</v>
      </c>
      <c r="F1155" s="68">
        <f t="shared" si="176"/>
        <v>10523.37</v>
      </c>
      <c r="G1155" s="60"/>
      <c r="H1155" s="60"/>
      <c r="I1155" s="94">
        <f t="shared" si="177"/>
        <v>0</v>
      </c>
      <c r="J1155" s="143"/>
    </row>
    <row r="1156" spans="1:10" ht="18" customHeight="1" x14ac:dyDescent="0.3">
      <c r="A1156" s="111">
        <v>3488</v>
      </c>
      <c r="B1156" s="61" t="s">
        <v>101</v>
      </c>
      <c r="C1156" s="62" t="str">
        <f>VLOOKUP(A1156,Datos!$A$10:$E$1593,3,FALSE)</f>
        <v xml:space="preserve">SIERRA COPA BIMETAL  37MM rhein         </v>
      </c>
      <c r="D1156" s="62">
        <f>VLOOKUP(A1156,Datos!$A$10:$E$1593,4,FALSE)</f>
        <v>12</v>
      </c>
      <c r="E1156" s="63">
        <f>VLOOKUP(A1156,Datos!$A$10:$E$1593,5,FALSE)</f>
        <v>10523.37</v>
      </c>
      <c r="F1156" s="64">
        <f t="shared" si="176"/>
        <v>10523.37</v>
      </c>
      <c r="G1156" s="61"/>
      <c r="H1156" s="61"/>
      <c r="I1156" s="139">
        <f t="shared" si="177"/>
        <v>0</v>
      </c>
      <c r="J1156" s="143"/>
    </row>
    <row r="1157" spans="1:10" ht="18" customHeight="1" x14ac:dyDescent="0.3">
      <c r="A1157" s="107">
        <v>3489</v>
      </c>
      <c r="B1157" s="60" t="s">
        <v>101</v>
      </c>
      <c r="C1157" s="69" t="str">
        <f>VLOOKUP(A1157,Datos!$A$10:$E$1593,3,FALSE)</f>
        <v xml:space="preserve">SIERRA COPA BIMETAL  38MM rhein         </v>
      </c>
      <c r="D1157" s="69">
        <f>VLOOKUP(A1157,Datos!$A$10:$E$1593,4,FALSE)</f>
        <v>12</v>
      </c>
      <c r="E1157" s="70">
        <f>VLOOKUP(A1157,Datos!$A$10:$E$1593,5,FALSE)</f>
        <v>10597.39</v>
      </c>
      <c r="F1157" s="68">
        <f t="shared" si="176"/>
        <v>10597.39</v>
      </c>
      <c r="G1157" s="60"/>
      <c r="H1157" s="60"/>
      <c r="I1157" s="94">
        <f t="shared" si="177"/>
        <v>0</v>
      </c>
      <c r="J1157" s="143"/>
    </row>
    <row r="1158" spans="1:10" ht="18" customHeight="1" x14ac:dyDescent="0.3">
      <c r="A1158" s="111">
        <v>3490</v>
      </c>
      <c r="B1158" s="61" t="s">
        <v>101</v>
      </c>
      <c r="C1158" s="62" t="str">
        <f>VLOOKUP(A1158,Datos!$A$10:$E$1593,3,FALSE)</f>
        <v xml:space="preserve">SIERRA COPA BIMETAL  40MM rhein         </v>
      </c>
      <c r="D1158" s="62">
        <f>VLOOKUP(A1158,Datos!$A$10:$E$1593,4,FALSE)</f>
        <v>12</v>
      </c>
      <c r="E1158" s="63">
        <f>VLOOKUP(A1158,Datos!$A$10:$E$1593,5,FALSE)</f>
        <v>10597.39</v>
      </c>
      <c r="F1158" s="64">
        <f t="shared" si="176"/>
        <v>10597.39</v>
      </c>
      <c r="G1158" s="61"/>
      <c r="H1158" s="61"/>
      <c r="I1158" s="139">
        <f t="shared" si="177"/>
        <v>0</v>
      </c>
      <c r="J1158" s="143"/>
    </row>
    <row r="1159" spans="1:10" ht="18" customHeight="1" x14ac:dyDescent="0.3">
      <c r="A1159" s="107">
        <v>3491</v>
      </c>
      <c r="B1159" s="60" t="s">
        <v>101</v>
      </c>
      <c r="C1159" s="69" t="str">
        <f>VLOOKUP(A1159,Datos!$A$10:$E$1593,3,FALSE)</f>
        <v xml:space="preserve">SIERRA COPA BIMETAL  41MM rhein         </v>
      </c>
      <c r="D1159" s="69">
        <f>VLOOKUP(A1159,Datos!$A$10:$E$1593,4,FALSE)</f>
        <v>12</v>
      </c>
      <c r="E1159" s="70">
        <f>VLOOKUP(A1159,Datos!$A$10:$E$1593,5,FALSE)</f>
        <v>10893.89</v>
      </c>
      <c r="F1159" s="68">
        <f t="shared" si="176"/>
        <v>10893.89</v>
      </c>
      <c r="G1159" s="60"/>
      <c r="H1159" s="60"/>
      <c r="I1159" s="94">
        <f t="shared" si="177"/>
        <v>0</v>
      </c>
      <c r="J1159" s="143"/>
    </row>
    <row r="1160" spans="1:10" ht="18" customHeight="1" x14ac:dyDescent="0.3">
      <c r="A1160" s="111">
        <v>3492</v>
      </c>
      <c r="B1160" s="61" t="s">
        <v>101</v>
      </c>
      <c r="C1160" s="62" t="str">
        <f>VLOOKUP(A1160,Datos!$A$10:$E$1593,3,FALSE)</f>
        <v xml:space="preserve">SIERRA COPA BIMETAL  43MM rhein         </v>
      </c>
      <c r="D1160" s="62">
        <f>VLOOKUP(A1160,Datos!$A$10:$E$1593,4,FALSE)</f>
        <v>12</v>
      </c>
      <c r="E1160" s="63">
        <f>VLOOKUP(A1160,Datos!$A$10:$E$1593,5,FALSE)</f>
        <v>10893.89</v>
      </c>
      <c r="F1160" s="64">
        <f t="shared" si="176"/>
        <v>10893.89</v>
      </c>
      <c r="G1160" s="61"/>
      <c r="H1160" s="61"/>
      <c r="I1160" s="139">
        <f t="shared" si="177"/>
        <v>0</v>
      </c>
      <c r="J1160" s="143"/>
    </row>
    <row r="1161" spans="1:10" ht="18" customHeight="1" x14ac:dyDescent="0.3">
      <c r="A1161" s="107">
        <v>3493</v>
      </c>
      <c r="B1161" s="60" t="s">
        <v>101</v>
      </c>
      <c r="C1161" s="69" t="str">
        <f>VLOOKUP(A1161,Datos!$A$10:$E$1593,3,FALSE)</f>
        <v xml:space="preserve">SIERRA COPA BIMETAL  44MM rhein         </v>
      </c>
      <c r="D1161" s="69">
        <f>VLOOKUP(A1161,Datos!$A$10:$E$1593,4,FALSE)</f>
        <v>12</v>
      </c>
      <c r="E1161" s="70">
        <f>VLOOKUP(A1161,Datos!$A$10:$E$1593,5,FALSE)</f>
        <v>11649.73</v>
      </c>
      <c r="F1161" s="68">
        <f t="shared" si="176"/>
        <v>11649.73</v>
      </c>
      <c r="G1161" s="60"/>
      <c r="H1161" s="60"/>
      <c r="I1161" s="94">
        <f t="shared" si="177"/>
        <v>0</v>
      </c>
      <c r="J1161" s="143"/>
    </row>
    <row r="1162" spans="1:10" ht="18" customHeight="1" x14ac:dyDescent="0.3">
      <c r="A1162" s="111">
        <v>3494</v>
      </c>
      <c r="B1162" s="61" t="s">
        <v>101</v>
      </c>
      <c r="C1162" s="62" t="str">
        <f>VLOOKUP(A1162,Datos!$A$10:$E$1593,3,FALSE)</f>
        <v xml:space="preserve">SIERRA COPA BIMETAL  46MM rhein         </v>
      </c>
      <c r="D1162" s="62">
        <f>VLOOKUP(A1162,Datos!$A$10:$E$1593,4,FALSE)</f>
        <v>12</v>
      </c>
      <c r="E1162" s="63">
        <f>VLOOKUP(A1162,Datos!$A$10:$E$1593,5,FALSE)</f>
        <v>12537.39</v>
      </c>
      <c r="F1162" s="64">
        <f t="shared" si="176"/>
        <v>12537.39</v>
      </c>
      <c r="G1162" s="61"/>
      <c r="H1162" s="61"/>
      <c r="I1162" s="139">
        <f t="shared" si="177"/>
        <v>0</v>
      </c>
      <c r="J1162" s="143"/>
    </row>
    <row r="1163" spans="1:10" ht="18" customHeight="1" x14ac:dyDescent="0.3">
      <c r="A1163" s="107">
        <v>3495</v>
      </c>
      <c r="B1163" s="60" t="s">
        <v>101</v>
      </c>
      <c r="C1163" s="69" t="str">
        <f>VLOOKUP(A1163,Datos!$A$10:$E$1593,3,FALSE)</f>
        <v xml:space="preserve">SIERRA COPA BIMETAL  48MM rhein         </v>
      </c>
      <c r="D1163" s="69">
        <f>VLOOKUP(A1163,Datos!$A$10:$E$1593,4,FALSE)</f>
        <v>12</v>
      </c>
      <c r="E1163" s="70">
        <f>VLOOKUP(A1163,Datos!$A$10:$E$1593,5,FALSE)</f>
        <v>12985.66</v>
      </c>
      <c r="F1163" s="68">
        <f t="shared" si="176"/>
        <v>12985.66</v>
      </c>
      <c r="G1163" s="60"/>
      <c r="H1163" s="60"/>
      <c r="I1163" s="94">
        <f t="shared" si="177"/>
        <v>0</v>
      </c>
      <c r="J1163" s="143"/>
    </row>
    <row r="1164" spans="1:10" ht="18" customHeight="1" x14ac:dyDescent="0.3">
      <c r="A1164" s="111">
        <v>3496</v>
      </c>
      <c r="B1164" s="61" t="s">
        <v>101</v>
      </c>
      <c r="C1164" s="62" t="str">
        <f>VLOOKUP(A1164,Datos!$A$10:$E$1593,3,FALSE)</f>
        <v xml:space="preserve">SIERRA COPA BIMETAL  51MM rhein         </v>
      </c>
      <c r="D1164" s="62">
        <f>VLOOKUP(A1164,Datos!$A$10:$E$1593,4,FALSE)</f>
        <v>12</v>
      </c>
      <c r="E1164" s="63">
        <f>VLOOKUP(A1164,Datos!$A$10:$E$1593,5,FALSE)</f>
        <v>13418.08</v>
      </c>
      <c r="F1164" s="64">
        <f t="shared" si="176"/>
        <v>13418.08</v>
      </c>
      <c r="G1164" s="61"/>
      <c r="H1164" s="61"/>
      <c r="I1164" s="139">
        <f t="shared" si="177"/>
        <v>0</v>
      </c>
      <c r="J1164" s="143"/>
    </row>
    <row r="1165" spans="1:10" ht="18" customHeight="1" x14ac:dyDescent="0.3">
      <c r="A1165" s="107">
        <v>3497</v>
      </c>
      <c r="B1165" s="60" t="s">
        <v>101</v>
      </c>
      <c r="C1165" s="69" t="str">
        <f>VLOOKUP(A1165,Datos!$A$10:$E$1593,3,FALSE)</f>
        <v xml:space="preserve">SIERRA COPA BIMETAL  52MM rhein         </v>
      </c>
      <c r="D1165" s="69">
        <f>VLOOKUP(A1165,Datos!$A$10:$E$1593,4,FALSE)</f>
        <v>12</v>
      </c>
      <c r="E1165" s="70">
        <f>VLOOKUP(A1165,Datos!$A$10:$E$1593,5,FALSE)</f>
        <v>14138.77</v>
      </c>
      <c r="F1165" s="68">
        <f t="shared" si="176"/>
        <v>14138.77</v>
      </c>
      <c r="G1165" s="60"/>
      <c r="H1165" s="60"/>
      <c r="I1165" s="94">
        <f t="shared" si="177"/>
        <v>0</v>
      </c>
      <c r="J1165" s="143"/>
    </row>
    <row r="1166" spans="1:10" ht="18" customHeight="1" x14ac:dyDescent="0.3">
      <c r="A1166" s="111">
        <v>3498</v>
      </c>
      <c r="B1166" s="61" t="s">
        <v>101</v>
      </c>
      <c r="C1166" s="62" t="str">
        <f>VLOOKUP(A1166,Datos!$A$10:$E$1593,3,FALSE)</f>
        <v xml:space="preserve">SIERRA COPA BIMETAL  54MM rhein         </v>
      </c>
      <c r="D1166" s="62">
        <f>VLOOKUP(A1166,Datos!$A$10:$E$1593,4,FALSE)</f>
        <v>12</v>
      </c>
      <c r="E1166" s="63">
        <f>VLOOKUP(A1166,Datos!$A$10:$E$1593,5,FALSE)</f>
        <v>14138.77</v>
      </c>
      <c r="F1166" s="64">
        <f t="shared" si="176"/>
        <v>14138.77</v>
      </c>
      <c r="G1166" s="61"/>
      <c r="H1166" s="61"/>
      <c r="I1166" s="139">
        <f t="shared" si="177"/>
        <v>0</v>
      </c>
      <c r="J1166" s="143"/>
    </row>
    <row r="1167" spans="1:10" ht="18" customHeight="1" x14ac:dyDescent="0.3">
      <c r="A1167" s="107">
        <v>3499</v>
      </c>
      <c r="B1167" s="60" t="s">
        <v>101</v>
      </c>
      <c r="C1167" s="69" t="str">
        <f>VLOOKUP(A1167,Datos!$A$10:$E$1593,3,FALSE)</f>
        <v xml:space="preserve">SIERRA COPA BIMETAL  57MM rhein         </v>
      </c>
      <c r="D1167" s="69">
        <f>VLOOKUP(A1167,Datos!$A$10:$E$1593,4,FALSE)</f>
        <v>12</v>
      </c>
      <c r="E1167" s="70">
        <f>VLOOKUP(A1167,Datos!$A$10:$E$1593,5,FALSE)</f>
        <v>14525.53</v>
      </c>
      <c r="F1167" s="68">
        <f t="shared" si="176"/>
        <v>14525.53</v>
      </c>
      <c r="G1167" s="60"/>
      <c r="H1167" s="60"/>
      <c r="I1167" s="94">
        <f t="shared" si="177"/>
        <v>0</v>
      </c>
      <c r="J1167" s="143"/>
    </row>
    <row r="1168" spans="1:10" ht="18" customHeight="1" x14ac:dyDescent="0.3">
      <c r="A1168" s="111">
        <v>3500</v>
      </c>
      <c r="B1168" s="61" t="s">
        <v>101</v>
      </c>
      <c r="C1168" s="62" t="str">
        <f>VLOOKUP(A1168,Datos!$A$10:$E$1593,3,FALSE)</f>
        <v xml:space="preserve">SIERRA COPA BIMETAL  59MM rhein         </v>
      </c>
      <c r="D1168" s="62">
        <f>VLOOKUP(A1168,Datos!$A$10:$E$1593,4,FALSE)</f>
        <v>12</v>
      </c>
      <c r="E1168" s="63">
        <f>VLOOKUP(A1168,Datos!$A$10:$E$1593,5,FALSE)</f>
        <v>15165.7</v>
      </c>
      <c r="F1168" s="64">
        <f t="shared" si="176"/>
        <v>15165.7</v>
      </c>
      <c r="G1168" s="61"/>
      <c r="H1168" s="61"/>
      <c r="I1168" s="139">
        <f t="shared" si="177"/>
        <v>0</v>
      </c>
      <c r="J1168" s="143"/>
    </row>
    <row r="1169" spans="1:10" ht="18" customHeight="1" x14ac:dyDescent="0.3">
      <c r="A1169" s="107">
        <v>3501</v>
      </c>
      <c r="B1169" s="60" t="s">
        <v>101</v>
      </c>
      <c r="C1169" s="69" t="str">
        <f>VLOOKUP(A1169,Datos!$A$10:$E$1593,3,FALSE)</f>
        <v xml:space="preserve">SIERRA COPA BIMETAL  60MM rhein         </v>
      </c>
      <c r="D1169" s="69">
        <f>VLOOKUP(A1169,Datos!$A$10:$E$1593,4,FALSE)</f>
        <v>12</v>
      </c>
      <c r="E1169" s="70">
        <f>VLOOKUP(A1169,Datos!$A$10:$E$1593,5,FALSE)</f>
        <v>15165.7</v>
      </c>
      <c r="F1169" s="68">
        <f t="shared" si="176"/>
        <v>15165.7</v>
      </c>
      <c r="G1169" s="60"/>
      <c r="H1169" s="60"/>
      <c r="I1169" s="94">
        <f t="shared" si="177"/>
        <v>0</v>
      </c>
      <c r="J1169" s="143"/>
    </row>
    <row r="1170" spans="1:10" ht="18" customHeight="1" x14ac:dyDescent="0.3">
      <c r="A1170" s="111">
        <v>3502</v>
      </c>
      <c r="B1170" s="61" t="s">
        <v>101</v>
      </c>
      <c r="C1170" s="62" t="str">
        <f>VLOOKUP(A1170,Datos!$A$10:$E$1593,3,FALSE)</f>
        <v xml:space="preserve">SIERRA COPA BIMETAL  64MM rhein         </v>
      </c>
      <c r="D1170" s="62">
        <f>VLOOKUP(A1170,Datos!$A$10:$E$1593,4,FALSE)</f>
        <v>12</v>
      </c>
      <c r="E1170" s="63">
        <f>VLOOKUP(A1170,Datos!$A$10:$E$1593,5,FALSE)</f>
        <v>16303.72</v>
      </c>
      <c r="F1170" s="64">
        <f t="shared" si="176"/>
        <v>16303.72</v>
      </c>
      <c r="G1170" s="61"/>
      <c r="H1170" s="61"/>
      <c r="I1170" s="139">
        <f t="shared" si="177"/>
        <v>0</v>
      </c>
      <c r="J1170" s="143"/>
    </row>
    <row r="1171" spans="1:10" ht="18" customHeight="1" x14ac:dyDescent="0.3">
      <c r="A1171" s="107">
        <v>3503</v>
      </c>
      <c r="B1171" s="60" t="s">
        <v>101</v>
      </c>
      <c r="C1171" s="69" t="str">
        <f>VLOOKUP(A1171,Datos!$A$10:$E$1593,3,FALSE)</f>
        <v xml:space="preserve">SIERRA COPA BIMETAL  65MM rhein         </v>
      </c>
      <c r="D1171" s="69">
        <f>VLOOKUP(A1171,Datos!$A$10:$E$1593,4,FALSE)</f>
        <v>12</v>
      </c>
      <c r="E1171" s="70">
        <f>VLOOKUP(A1171,Datos!$A$10:$E$1593,5,FALSE)</f>
        <v>16763.169999999998</v>
      </c>
      <c r="F1171" s="68">
        <f t="shared" si="176"/>
        <v>16763.169999999998</v>
      </c>
      <c r="G1171" s="60"/>
      <c r="H1171" s="60"/>
      <c r="I1171" s="94">
        <f t="shared" si="177"/>
        <v>0</v>
      </c>
      <c r="J1171" s="143"/>
    </row>
    <row r="1172" spans="1:10" ht="18" customHeight="1" x14ac:dyDescent="0.3">
      <c r="A1172" s="111">
        <v>3504</v>
      </c>
      <c r="B1172" s="61" t="s">
        <v>101</v>
      </c>
      <c r="C1172" s="62" t="str">
        <f>VLOOKUP(A1172,Datos!$A$10:$E$1593,3,FALSE)</f>
        <v xml:space="preserve">SIERRA COPA BIMETAL  67MM rhein         </v>
      </c>
      <c r="D1172" s="62">
        <f>VLOOKUP(A1172,Datos!$A$10:$E$1593,4,FALSE)</f>
        <v>12</v>
      </c>
      <c r="E1172" s="63">
        <f>VLOOKUP(A1172,Datos!$A$10:$E$1593,5,FALSE)</f>
        <v>18150.009999999998</v>
      </c>
      <c r="F1172" s="64">
        <f t="shared" si="176"/>
        <v>18150.009999999998</v>
      </c>
      <c r="G1172" s="61"/>
      <c r="H1172" s="61"/>
      <c r="I1172" s="139">
        <f t="shared" si="177"/>
        <v>0</v>
      </c>
      <c r="J1172" s="143"/>
    </row>
    <row r="1173" spans="1:10" ht="18" customHeight="1" x14ac:dyDescent="0.3">
      <c r="A1173" s="107">
        <v>3505</v>
      </c>
      <c r="B1173" s="60" t="s">
        <v>101</v>
      </c>
      <c r="C1173" s="69" t="str">
        <f>VLOOKUP(A1173,Datos!$A$10:$E$1593,3,FALSE)</f>
        <v xml:space="preserve">SIERRA COPA BIMETAL  68MM rhein         </v>
      </c>
      <c r="D1173" s="69">
        <f>VLOOKUP(A1173,Datos!$A$10:$E$1593,4,FALSE)</f>
        <v>12</v>
      </c>
      <c r="E1173" s="70">
        <f>VLOOKUP(A1173,Datos!$A$10:$E$1593,5,FALSE)</f>
        <v>18150.009999999998</v>
      </c>
      <c r="F1173" s="68">
        <f t="shared" si="176"/>
        <v>18150.009999999998</v>
      </c>
      <c r="G1173" s="60"/>
      <c r="H1173" s="60"/>
      <c r="I1173" s="94">
        <f t="shared" si="177"/>
        <v>0</v>
      </c>
      <c r="J1173" s="143"/>
    </row>
    <row r="1174" spans="1:10" ht="18" customHeight="1" x14ac:dyDescent="0.3">
      <c r="A1174" s="111">
        <v>3506</v>
      </c>
      <c r="B1174" s="61" t="s">
        <v>101</v>
      </c>
      <c r="C1174" s="62" t="str">
        <f>VLOOKUP(A1174,Datos!$A$10:$E$1593,3,FALSE)</f>
        <v xml:space="preserve">SIERRA COPA BIMETAL  70MM rhein         </v>
      </c>
      <c r="D1174" s="62">
        <f>VLOOKUP(A1174,Datos!$A$10:$E$1593,4,FALSE)</f>
        <v>12</v>
      </c>
      <c r="E1174" s="63">
        <f>VLOOKUP(A1174,Datos!$A$10:$E$1593,5,FALSE)</f>
        <v>18353.57</v>
      </c>
      <c r="F1174" s="64">
        <f t="shared" si="176"/>
        <v>18353.57</v>
      </c>
      <c r="G1174" s="61"/>
      <c r="H1174" s="61"/>
      <c r="I1174" s="139">
        <f t="shared" si="177"/>
        <v>0</v>
      </c>
      <c r="J1174" s="143"/>
    </row>
    <row r="1175" spans="1:10" ht="18" customHeight="1" x14ac:dyDescent="0.3">
      <c r="A1175" s="107">
        <v>3507</v>
      </c>
      <c r="B1175" s="60" t="s">
        <v>101</v>
      </c>
      <c r="C1175" s="69" t="str">
        <f>VLOOKUP(A1175,Datos!$A$10:$E$1593,3,FALSE)</f>
        <v xml:space="preserve">SIERRA COPA BIMETAL  73MM rhein         </v>
      </c>
      <c r="D1175" s="69">
        <f>VLOOKUP(A1175,Datos!$A$10:$E$1593,4,FALSE)</f>
        <v>12</v>
      </c>
      <c r="E1175" s="70">
        <f>VLOOKUP(A1175,Datos!$A$10:$E$1593,5,FALSE)</f>
        <v>19029.650000000001</v>
      </c>
      <c r="F1175" s="68">
        <f t="shared" si="176"/>
        <v>19029.650000000001</v>
      </c>
      <c r="G1175" s="60"/>
      <c r="H1175" s="60"/>
      <c r="I1175" s="94">
        <f t="shared" si="177"/>
        <v>0</v>
      </c>
      <c r="J1175" s="143"/>
    </row>
    <row r="1176" spans="1:10" ht="18" customHeight="1" x14ac:dyDescent="0.3">
      <c r="A1176" s="111">
        <v>3508</v>
      </c>
      <c r="B1176" s="61" t="s">
        <v>101</v>
      </c>
      <c r="C1176" s="62" t="str">
        <f>VLOOKUP(A1176,Datos!$A$10:$E$1593,3,FALSE)</f>
        <v xml:space="preserve">SIERRA COPA BIMETAL  76MM rhein         </v>
      </c>
      <c r="D1176" s="62">
        <f>VLOOKUP(A1176,Datos!$A$10:$E$1593,4,FALSE)</f>
        <v>12</v>
      </c>
      <c r="E1176" s="63">
        <f>VLOOKUP(A1176,Datos!$A$10:$E$1593,5,FALSE)</f>
        <v>19994.3</v>
      </c>
      <c r="F1176" s="64">
        <f t="shared" si="176"/>
        <v>19994.3</v>
      </c>
      <c r="G1176" s="61"/>
      <c r="H1176" s="61"/>
      <c r="I1176" s="139">
        <f t="shared" si="177"/>
        <v>0</v>
      </c>
      <c r="J1176" s="143"/>
    </row>
    <row r="1177" spans="1:10" ht="18" customHeight="1" x14ac:dyDescent="0.3">
      <c r="A1177" s="107">
        <v>3509</v>
      </c>
      <c r="B1177" s="60" t="s">
        <v>101</v>
      </c>
      <c r="C1177" s="69" t="str">
        <f>VLOOKUP(A1177,Datos!$A$10:$E$1593,3,FALSE)</f>
        <v xml:space="preserve">SIERRA COPA BIMETAL  79MM rhein         </v>
      </c>
      <c r="D1177" s="69">
        <f>VLOOKUP(A1177,Datos!$A$10:$E$1593,4,FALSE)</f>
        <v>12</v>
      </c>
      <c r="E1177" s="70">
        <f>VLOOKUP(A1177,Datos!$A$10:$E$1593,5,FALSE)</f>
        <v>20798.48</v>
      </c>
      <c r="F1177" s="68">
        <f t="shared" si="176"/>
        <v>20798.48</v>
      </c>
      <c r="G1177" s="60"/>
      <c r="H1177" s="60"/>
      <c r="I1177" s="94">
        <f t="shared" si="177"/>
        <v>0</v>
      </c>
      <c r="J1177" s="143"/>
    </row>
    <row r="1178" spans="1:10" ht="18" customHeight="1" x14ac:dyDescent="0.3">
      <c r="A1178" s="111">
        <v>3510</v>
      </c>
      <c r="B1178" s="61" t="s">
        <v>101</v>
      </c>
      <c r="C1178" s="62" t="str">
        <f>VLOOKUP(A1178,Datos!$A$10:$E$1593,3,FALSE)</f>
        <v xml:space="preserve">SIERRA COPA BIMETAL  83MM rhein         </v>
      </c>
      <c r="D1178" s="62">
        <f>VLOOKUP(A1178,Datos!$A$10:$E$1593,4,FALSE)</f>
        <v>12</v>
      </c>
      <c r="E1178" s="63">
        <f>VLOOKUP(A1178,Datos!$A$10:$E$1593,5,FALSE)</f>
        <v>21120.76</v>
      </c>
      <c r="F1178" s="64">
        <f t="shared" si="176"/>
        <v>21120.76</v>
      </c>
      <c r="G1178" s="61"/>
      <c r="H1178" s="61"/>
      <c r="I1178" s="139">
        <f t="shared" si="177"/>
        <v>0</v>
      </c>
      <c r="J1178" s="143"/>
    </row>
    <row r="1179" spans="1:10" ht="18" customHeight="1" x14ac:dyDescent="0.3">
      <c r="A1179" s="107">
        <v>3511</v>
      </c>
      <c r="B1179" s="60" t="s">
        <v>101</v>
      </c>
      <c r="C1179" s="69" t="str">
        <f>VLOOKUP(A1179,Datos!$A$10:$E$1593,3,FALSE)</f>
        <v xml:space="preserve">SIERRA COPA BIMETAL  86MM rhein         </v>
      </c>
      <c r="D1179" s="69">
        <f>VLOOKUP(A1179,Datos!$A$10:$E$1593,4,FALSE)</f>
        <v>12</v>
      </c>
      <c r="E1179" s="70">
        <f>VLOOKUP(A1179,Datos!$A$10:$E$1593,5,FALSE)</f>
        <v>21669.14</v>
      </c>
      <c r="F1179" s="68">
        <f t="shared" si="176"/>
        <v>21669.14</v>
      </c>
      <c r="G1179" s="60"/>
      <c r="H1179" s="60"/>
      <c r="I1179" s="94">
        <f t="shared" si="177"/>
        <v>0</v>
      </c>
      <c r="J1179" s="143"/>
    </row>
    <row r="1180" spans="1:10" ht="18" customHeight="1" x14ac:dyDescent="0.3">
      <c r="A1180" s="111">
        <v>3512</v>
      </c>
      <c r="B1180" s="61" t="s">
        <v>101</v>
      </c>
      <c r="C1180" s="62" t="str">
        <f>VLOOKUP(A1180,Datos!$A$10:$E$1593,3,FALSE)</f>
        <v xml:space="preserve">SIERRA COPA BIMETAL  89MM rhein         </v>
      </c>
      <c r="D1180" s="62">
        <f>VLOOKUP(A1180,Datos!$A$10:$E$1593,4,FALSE)</f>
        <v>12</v>
      </c>
      <c r="E1180" s="63">
        <f>VLOOKUP(A1180,Datos!$A$10:$E$1593,5,FALSE)</f>
        <v>23737.32</v>
      </c>
      <c r="F1180" s="64">
        <f t="shared" si="176"/>
        <v>23737.32</v>
      </c>
      <c r="G1180" s="61"/>
      <c r="H1180" s="61"/>
      <c r="I1180" s="139">
        <f t="shared" si="177"/>
        <v>0</v>
      </c>
      <c r="J1180" s="143"/>
    </row>
    <row r="1181" spans="1:10" ht="18" customHeight="1" x14ac:dyDescent="0.3">
      <c r="A1181" s="107">
        <v>3513</v>
      </c>
      <c r="B1181" s="60" t="s">
        <v>101</v>
      </c>
      <c r="C1181" s="69" t="str">
        <f>VLOOKUP(A1181,Datos!$A$10:$E$1593,3,FALSE)</f>
        <v xml:space="preserve">SIERRA COPA BIMETAL  92MM rhein         </v>
      </c>
      <c r="D1181" s="69">
        <f>VLOOKUP(A1181,Datos!$A$10:$E$1593,4,FALSE)</f>
        <v>12</v>
      </c>
      <c r="E1181" s="70">
        <f>VLOOKUP(A1181,Datos!$A$10:$E$1593,5,FALSE)</f>
        <v>24202.5</v>
      </c>
      <c r="F1181" s="68">
        <f t="shared" si="176"/>
        <v>24202.5</v>
      </c>
      <c r="G1181" s="60"/>
      <c r="H1181" s="60"/>
      <c r="I1181" s="94">
        <f t="shared" si="177"/>
        <v>0</v>
      </c>
      <c r="J1181" s="143"/>
    </row>
    <row r="1182" spans="1:10" ht="18" customHeight="1" x14ac:dyDescent="0.3">
      <c r="A1182" s="111">
        <v>3514</v>
      </c>
      <c r="B1182" s="61" t="s">
        <v>101</v>
      </c>
      <c r="C1182" s="62" t="str">
        <f>VLOOKUP(A1182,Datos!$A$10:$E$1593,3,FALSE)</f>
        <v xml:space="preserve">SIERRA COPA BIMETAL  95MM rhein         </v>
      </c>
      <c r="D1182" s="62">
        <f>VLOOKUP(A1182,Datos!$A$10:$E$1593,4,FALSE)</f>
        <v>12</v>
      </c>
      <c r="E1182" s="63">
        <f>VLOOKUP(A1182,Datos!$A$10:$E$1593,5,FALSE)</f>
        <v>25089.59</v>
      </c>
      <c r="F1182" s="64">
        <f t="shared" si="176"/>
        <v>25089.59</v>
      </c>
      <c r="G1182" s="61"/>
      <c r="H1182" s="61"/>
      <c r="I1182" s="139">
        <f t="shared" si="177"/>
        <v>0</v>
      </c>
      <c r="J1182" s="143"/>
    </row>
    <row r="1183" spans="1:10" ht="18" customHeight="1" x14ac:dyDescent="0.3">
      <c r="A1183" s="107">
        <v>3515</v>
      </c>
      <c r="B1183" s="60" t="s">
        <v>101</v>
      </c>
      <c r="C1183" s="69" t="str">
        <f>VLOOKUP(A1183,Datos!$A$10:$E$1593,3,FALSE)</f>
        <v xml:space="preserve">SIERRA COPA BIMETAL  98MM rhein         </v>
      </c>
      <c r="D1183" s="69">
        <f>VLOOKUP(A1183,Datos!$A$10:$E$1593,4,FALSE)</f>
        <v>12</v>
      </c>
      <c r="E1183" s="70">
        <f>VLOOKUP(A1183,Datos!$A$10:$E$1593,5,FALSE)</f>
        <v>25631.09</v>
      </c>
      <c r="F1183" s="68">
        <f t="shared" si="176"/>
        <v>25631.09</v>
      </c>
      <c r="G1183" s="60"/>
      <c r="H1183" s="60"/>
      <c r="I1183" s="94">
        <f t="shared" si="177"/>
        <v>0</v>
      </c>
      <c r="J1183" s="143"/>
    </row>
    <row r="1184" spans="1:10" ht="18" customHeight="1" x14ac:dyDescent="0.3">
      <c r="A1184" s="111">
        <v>3516</v>
      </c>
      <c r="B1184" s="61" t="s">
        <v>101</v>
      </c>
      <c r="C1184" s="62" t="str">
        <f>VLOOKUP(A1184,Datos!$A$10:$E$1593,3,FALSE)</f>
        <v xml:space="preserve">SIERRA COPA BIMETAL 102MM rhein         </v>
      </c>
      <c r="D1184" s="62">
        <f>VLOOKUP(A1184,Datos!$A$10:$E$1593,4,FALSE)</f>
        <v>12</v>
      </c>
      <c r="E1184" s="63">
        <f>VLOOKUP(A1184,Datos!$A$10:$E$1593,5,FALSE)</f>
        <v>26234.2</v>
      </c>
      <c r="F1184" s="64">
        <f t="shared" si="176"/>
        <v>26234.2</v>
      </c>
      <c r="G1184" s="61"/>
      <c r="H1184" s="61"/>
      <c r="I1184" s="139">
        <f t="shared" si="177"/>
        <v>0</v>
      </c>
      <c r="J1184" s="143"/>
    </row>
    <row r="1185" spans="1:10" ht="18" customHeight="1" x14ac:dyDescent="0.3">
      <c r="A1185" s="107">
        <v>3517</v>
      </c>
      <c r="B1185" s="60" t="s">
        <v>101</v>
      </c>
      <c r="C1185" s="69" t="str">
        <f>VLOOKUP(A1185,Datos!$A$10:$E$1593,3,FALSE)</f>
        <v xml:space="preserve">SIERRA COPA BIMETAL 105MM rhein         </v>
      </c>
      <c r="D1185" s="69">
        <f>VLOOKUP(A1185,Datos!$A$10:$E$1593,4,FALSE)</f>
        <v>12</v>
      </c>
      <c r="E1185" s="70">
        <f>VLOOKUP(A1185,Datos!$A$10:$E$1593,5,FALSE)</f>
        <v>27470.98</v>
      </c>
      <c r="F1185" s="68">
        <f t="shared" si="176"/>
        <v>27470.98</v>
      </c>
      <c r="G1185" s="60"/>
      <c r="H1185" s="60"/>
      <c r="I1185" s="94">
        <f t="shared" si="177"/>
        <v>0</v>
      </c>
      <c r="J1185" s="143"/>
    </row>
    <row r="1186" spans="1:10" ht="18" customHeight="1" thickBot="1" x14ac:dyDescent="0.35">
      <c r="A1186" s="112">
        <v>3518</v>
      </c>
      <c r="B1186" s="88" t="s">
        <v>101</v>
      </c>
      <c r="C1186" s="89" t="str">
        <f>VLOOKUP(A1186,Datos!$A$10:$E$1593,3,FALSE)</f>
        <v xml:space="preserve">SIERRA COPA BIMETAL 108MM rhein         </v>
      </c>
      <c r="D1186" s="89">
        <f>VLOOKUP(A1186,Datos!$A$10:$E$1593,4,FALSE)</f>
        <v>12</v>
      </c>
      <c r="E1186" s="90">
        <f>VLOOKUP(A1186,Datos!$A$10:$E$1593,5,FALSE)</f>
        <v>31565.99</v>
      </c>
      <c r="F1186" s="91">
        <f t="shared" si="176"/>
        <v>31565.99</v>
      </c>
      <c r="G1186" s="88"/>
      <c r="H1186" s="88"/>
      <c r="I1186" s="149">
        <f t="shared" si="177"/>
        <v>0</v>
      </c>
      <c r="J1186" s="142"/>
    </row>
    <row r="1187" spans="1:10" ht="19.95" customHeight="1" thickBot="1" x14ac:dyDescent="0.35">
      <c r="A1187" s="200" t="s">
        <v>1173</v>
      </c>
      <c r="B1187" s="201"/>
      <c r="C1187" s="201"/>
      <c r="D1187" s="201"/>
      <c r="E1187" s="201"/>
      <c r="F1187" s="201"/>
      <c r="G1187" s="201"/>
      <c r="H1187" s="201"/>
      <c r="I1187" s="201"/>
      <c r="J1187" s="209"/>
    </row>
    <row r="1188" spans="1:10" ht="54" customHeight="1" x14ac:dyDescent="0.3">
      <c r="A1188" s="110">
        <v>18012</v>
      </c>
      <c r="B1188" s="76" t="s">
        <v>1174</v>
      </c>
      <c r="C1188" s="85" t="str">
        <f>VLOOKUP(A1188,Datos!$A$10:$E$1593,3,FALSE)</f>
        <v xml:space="preserve">BLISTER 5P SIERRA COPA P/MADERA         </v>
      </c>
      <c r="D1188" s="85">
        <f>VLOOKUP(A1188,Datos!$A$10:$E$1593,4,FALSE)</f>
        <v>0</v>
      </c>
      <c r="E1188" s="86">
        <f>VLOOKUP(A1188,Datos!$A$10:$E$1593,5,FALSE)</f>
        <v>4934.1400000000003</v>
      </c>
      <c r="F1188" s="87">
        <f>E1188-(E1188*DESC)</f>
        <v>4934.1400000000003</v>
      </c>
      <c r="G1188" s="76"/>
      <c r="H1188" s="76"/>
      <c r="I1188" s="101">
        <f t="shared" ref="I1188:I1191" si="178">(F1188-F1188*H1188/100)*G1188</f>
        <v>0</v>
      </c>
      <c r="J1188" s="210"/>
    </row>
    <row r="1189" spans="1:10" ht="18" customHeight="1" x14ac:dyDescent="0.3">
      <c r="A1189" s="111">
        <v>18013</v>
      </c>
      <c r="B1189" s="61" t="s">
        <v>1176</v>
      </c>
      <c r="C1189" s="62" t="str">
        <f>VLOOKUP(A1189,Datos!$A$10:$E$1593,3,FALSE)</f>
        <v xml:space="preserve">SET 8P SIERRA COPA CAJA                 </v>
      </c>
      <c r="D1189" s="62">
        <f>VLOOKUP(A1189,Datos!$A$10:$E$1593,4,FALSE)</f>
        <v>0</v>
      </c>
      <c r="E1189" s="63">
        <f>VLOOKUP(A1189,Datos!$A$10:$E$1593,5,FALSE)</f>
        <v>9813.2900000000009</v>
      </c>
      <c r="F1189" s="64">
        <f>E1189-(E1189*DESC)</f>
        <v>9813.2900000000009</v>
      </c>
      <c r="G1189" s="61"/>
      <c r="H1189" s="61"/>
      <c r="I1189" s="139">
        <f t="shared" si="178"/>
        <v>0</v>
      </c>
      <c r="J1189" s="144"/>
    </row>
    <row r="1190" spans="1:10" ht="18" customHeight="1" x14ac:dyDescent="0.3">
      <c r="A1190" s="107">
        <v>18014</v>
      </c>
      <c r="B1190" s="60" t="s">
        <v>1178</v>
      </c>
      <c r="C1190" s="69" t="str">
        <f>VLOOKUP(A1190,Datos!$A$10:$E$1593,3,FALSE)</f>
        <v xml:space="preserve">SET 11P SIERRA COPA CAJA                </v>
      </c>
      <c r="D1190" s="69">
        <f>VLOOKUP(A1190,Datos!$A$10:$E$1593,4,FALSE)</f>
        <v>0</v>
      </c>
      <c r="E1190" s="70">
        <f>VLOOKUP(A1190,Datos!$A$10:$E$1593,5,FALSE)</f>
        <v>7909.3</v>
      </c>
      <c r="F1190" s="68">
        <f>E1190-(E1190*DESC)</f>
        <v>7909.3</v>
      </c>
      <c r="G1190" s="60"/>
      <c r="H1190" s="60"/>
      <c r="I1190" s="94">
        <f t="shared" si="178"/>
        <v>0</v>
      </c>
      <c r="J1190" s="143"/>
    </row>
    <row r="1191" spans="1:10" ht="32.4" customHeight="1" thickBot="1" x14ac:dyDescent="0.35">
      <c r="A1191" s="108">
        <v>18015</v>
      </c>
      <c r="B1191" s="88" t="s">
        <v>1180</v>
      </c>
      <c r="C1191" s="89" t="str">
        <f>VLOOKUP(A1191,Datos!$A$10:$E$1593,3,FALSE)</f>
        <v xml:space="preserve">SET 16P SIERRA COPA CAJA                </v>
      </c>
      <c r="D1191" s="89">
        <f>VLOOKUP(A1191,Datos!$A$10:$E$1593,4,FALSE)</f>
        <v>0</v>
      </c>
      <c r="E1191" s="90">
        <f>VLOOKUP(A1191,Datos!$A$10:$E$1593,5,FALSE)</f>
        <v>14280.61</v>
      </c>
      <c r="F1191" s="91">
        <f>E1191-(E1191*DESC)</f>
        <v>14280.61</v>
      </c>
      <c r="G1191" s="88"/>
      <c r="H1191" s="88"/>
      <c r="I1191" s="149">
        <f t="shared" si="178"/>
        <v>0</v>
      </c>
      <c r="J1191" s="142"/>
    </row>
    <row r="1192" spans="1:10" ht="19.95" customHeight="1" thickBot="1" x14ac:dyDescent="0.35">
      <c r="A1192" s="230" t="s">
        <v>1182</v>
      </c>
      <c r="B1192" s="231"/>
      <c r="C1192" s="231"/>
      <c r="D1192" s="231"/>
      <c r="E1192" s="231"/>
      <c r="F1192" s="231"/>
      <c r="G1192" s="231"/>
      <c r="H1192" s="231"/>
      <c r="I1192" s="232"/>
      <c r="J1192" s="143"/>
    </row>
    <row r="1193" spans="1:10" ht="18" customHeight="1" x14ac:dyDescent="0.3">
      <c r="A1193" s="110">
        <v>3463</v>
      </c>
      <c r="B1193" s="76" t="s">
        <v>101</v>
      </c>
      <c r="C1193" s="85" t="str">
        <f>VLOOKUP(A1193,Datos!$A$10:$E$1593,3,FALSE)</f>
        <v>SIERRA COPA BROCA Carb.Tungsteno  33mm r</v>
      </c>
      <c r="D1193" s="85">
        <f>VLOOKUP(A1193,Datos!$A$10:$E$1593,4,FALSE)</f>
        <v>12</v>
      </c>
      <c r="E1193" s="86">
        <f>VLOOKUP(A1193,Datos!$A$10:$E$1593,5,FALSE)</f>
        <v>6085.79</v>
      </c>
      <c r="F1193" s="87">
        <f t="shared" ref="F1193:F1200" si="179">E1193-(E1193*DESC)</f>
        <v>6085.79</v>
      </c>
      <c r="G1193" s="76"/>
      <c r="H1193" s="76"/>
      <c r="I1193" s="101">
        <f t="shared" ref="I1193:I1200" si="180">(F1193-F1193*H1193/100)*G1193</f>
        <v>0</v>
      </c>
      <c r="J1193" s="143"/>
    </row>
    <row r="1194" spans="1:10" ht="18" customHeight="1" x14ac:dyDescent="0.3">
      <c r="A1194" s="111">
        <v>3464</v>
      </c>
      <c r="B1194" s="61" t="s">
        <v>101</v>
      </c>
      <c r="C1194" s="62" t="str">
        <f>VLOOKUP(A1194,Datos!$A$10:$E$1593,3,FALSE)</f>
        <v>SIERRA COPA BROCA Carb.Tungsteno  43mm r</v>
      </c>
      <c r="D1194" s="62">
        <f>VLOOKUP(A1194,Datos!$A$10:$E$1593,4,FALSE)</f>
        <v>12</v>
      </c>
      <c r="E1194" s="63">
        <f>VLOOKUP(A1194,Datos!$A$10:$E$1593,5,FALSE)</f>
        <v>7487.35</v>
      </c>
      <c r="F1194" s="64">
        <f t="shared" si="179"/>
        <v>7487.35</v>
      </c>
      <c r="G1194" s="61"/>
      <c r="H1194" s="61"/>
      <c r="I1194" s="139">
        <f t="shared" si="180"/>
        <v>0</v>
      </c>
      <c r="J1194" s="143"/>
    </row>
    <row r="1195" spans="1:10" ht="18" customHeight="1" x14ac:dyDescent="0.3">
      <c r="A1195" s="107">
        <v>3465</v>
      </c>
      <c r="B1195" s="60" t="s">
        <v>101</v>
      </c>
      <c r="C1195" s="69" t="str">
        <f>VLOOKUP(A1195,Datos!$A$10:$E$1593,3,FALSE)</f>
        <v>SIERRA COPA BROCA Carb.Tungsteno  53mm r</v>
      </c>
      <c r="D1195" s="69">
        <f>VLOOKUP(A1195,Datos!$A$10:$E$1593,4,FALSE)</f>
        <v>12</v>
      </c>
      <c r="E1195" s="70">
        <f>VLOOKUP(A1195,Datos!$A$10:$E$1593,5,FALSE)</f>
        <v>9122.48</v>
      </c>
      <c r="F1195" s="68">
        <f t="shared" si="179"/>
        <v>9122.48</v>
      </c>
      <c r="G1195" s="60"/>
      <c r="H1195" s="60"/>
      <c r="I1195" s="94">
        <f t="shared" si="180"/>
        <v>0</v>
      </c>
      <c r="J1195" s="143"/>
    </row>
    <row r="1196" spans="1:10" ht="18" customHeight="1" x14ac:dyDescent="0.3">
      <c r="A1196" s="111">
        <v>3466</v>
      </c>
      <c r="B1196" s="61" t="s">
        <v>101</v>
      </c>
      <c r="C1196" s="62" t="str">
        <f>VLOOKUP(A1196,Datos!$A$10:$E$1593,3,FALSE)</f>
        <v>SIERRA COPA BROCA Carb.Tungsteno  67mm r</v>
      </c>
      <c r="D1196" s="62">
        <f>VLOOKUP(A1196,Datos!$A$10:$E$1593,4,FALSE)</f>
        <v>12</v>
      </c>
      <c r="E1196" s="63">
        <f>VLOOKUP(A1196,Datos!$A$10:$E$1593,5,FALSE)</f>
        <v>11482.99</v>
      </c>
      <c r="F1196" s="64">
        <f t="shared" si="179"/>
        <v>11482.99</v>
      </c>
      <c r="G1196" s="61"/>
      <c r="H1196" s="61"/>
      <c r="I1196" s="139">
        <f t="shared" si="180"/>
        <v>0</v>
      </c>
      <c r="J1196" s="143"/>
    </row>
    <row r="1197" spans="1:10" ht="18" customHeight="1" x14ac:dyDescent="0.3">
      <c r="A1197" s="107">
        <v>3467</v>
      </c>
      <c r="B1197" s="60" t="s">
        <v>101</v>
      </c>
      <c r="C1197" s="69" t="str">
        <f>VLOOKUP(A1197,Datos!$A$10:$E$1593,3,FALSE)</f>
        <v>SIERRA COPA BROCA Carb.Tungsteno  73mm r</v>
      </c>
      <c r="D1197" s="69">
        <f>VLOOKUP(A1197,Datos!$A$10:$E$1593,4,FALSE)</f>
        <v>12</v>
      </c>
      <c r="E1197" s="70">
        <f>VLOOKUP(A1197,Datos!$A$10:$E$1593,5,FALSE)</f>
        <v>12577.21</v>
      </c>
      <c r="F1197" s="68">
        <f t="shared" si="179"/>
        <v>12577.21</v>
      </c>
      <c r="G1197" s="60"/>
      <c r="H1197" s="60"/>
      <c r="I1197" s="94">
        <f t="shared" si="180"/>
        <v>0</v>
      </c>
      <c r="J1197" s="143"/>
    </row>
    <row r="1198" spans="1:10" ht="18" customHeight="1" x14ac:dyDescent="0.3">
      <c r="A1198" s="111">
        <v>3468</v>
      </c>
      <c r="B1198" s="61" t="s">
        <v>101</v>
      </c>
      <c r="C1198" s="62" t="str">
        <f>VLOOKUP(A1198,Datos!$A$10:$E$1593,3,FALSE)</f>
        <v>SIERRA COPA BROCA Carb.Tungsteno  83mm r</v>
      </c>
      <c r="D1198" s="62">
        <f>VLOOKUP(A1198,Datos!$A$10:$E$1593,4,FALSE)</f>
        <v>12</v>
      </c>
      <c r="E1198" s="63">
        <f>VLOOKUP(A1198,Datos!$A$10:$E$1593,5,FALSE)</f>
        <v>14273.83</v>
      </c>
      <c r="F1198" s="64">
        <f t="shared" si="179"/>
        <v>14273.83</v>
      </c>
      <c r="G1198" s="61"/>
      <c r="H1198" s="61"/>
      <c r="I1198" s="139">
        <f t="shared" si="180"/>
        <v>0</v>
      </c>
      <c r="J1198" s="143"/>
    </row>
    <row r="1199" spans="1:10" ht="18" customHeight="1" x14ac:dyDescent="0.3">
      <c r="A1199" s="107">
        <v>3471</v>
      </c>
      <c r="B1199" s="60" t="s">
        <v>101</v>
      </c>
      <c r="C1199" s="69" t="str">
        <f>VLOOKUP(A1199,Datos!$A$10:$E$1593,3,FALSE)</f>
        <v xml:space="preserve">BASE Y PUNTA SIERRA COPA TUNGST 73/113  </v>
      </c>
      <c r="D1199" s="69">
        <f>VLOOKUP(A1199,Datos!$A$10:$E$1593,4,FALSE)</f>
        <v>6</v>
      </c>
      <c r="E1199" s="70">
        <f>VLOOKUP(A1199,Datos!$A$10:$E$1593,5,FALSE)</f>
        <v>18238.09</v>
      </c>
      <c r="F1199" s="68">
        <f t="shared" si="179"/>
        <v>18238.09</v>
      </c>
      <c r="G1199" s="60"/>
      <c r="H1199" s="60"/>
      <c r="I1199" s="94">
        <f t="shared" si="180"/>
        <v>0</v>
      </c>
      <c r="J1199" s="144"/>
    </row>
    <row r="1200" spans="1:10" ht="55.2" customHeight="1" thickBot="1" x14ac:dyDescent="0.35">
      <c r="A1200" s="112">
        <v>3472</v>
      </c>
      <c r="B1200" s="88" t="s">
        <v>101</v>
      </c>
      <c r="C1200" s="89" t="str">
        <f>VLOOKUP(A1200,Datos!$A$10:$E$1593,3,FALSE)</f>
        <v xml:space="preserve">BASE Y PUNTA SIERRA COPA TUNGST 33/103  </v>
      </c>
      <c r="D1200" s="89">
        <f>VLOOKUP(A1200,Datos!$A$10:$E$1593,4,FALSE)</f>
        <v>6</v>
      </c>
      <c r="E1200" s="90">
        <f>VLOOKUP(A1200,Datos!$A$10:$E$1593,5,FALSE)</f>
        <v>14286.76</v>
      </c>
      <c r="F1200" s="91">
        <f t="shared" si="179"/>
        <v>14286.76</v>
      </c>
      <c r="G1200" s="88"/>
      <c r="H1200" s="88"/>
      <c r="I1200" s="149">
        <f t="shared" si="180"/>
        <v>0</v>
      </c>
      <c r="J1200" s="142"/>
    </row>
    <row r="1201" spans="1:10" ht="19.95" customHeight="1" thickBot="1" x14ac:dyDescent="0.35">
      <c r="A1201" s="200" t="s">
        <v>1189</v>
      </c>
      <c r="B1201" s="201"/>
      <c r="C1201" s="201"/>
      <c r="D1201" s="201"/>
      <c r="E1201" s="201"/>
      <c r="F1201" s="201"/>
      <c r="G1201" s="201"/>
      <c r="H1201" s="201"/>
      <c r="I1201" s="201"/>
      <c r="J1201" s="143"/>
    </row>
    <row r="1202" spans="1:10" ht="18" customHeight="1" x14ac:dyDescent="0.3">
      <c r="A1202" s="110">
        <v>3450</v>
      </c>
      <c r="B1202" s="76" t="s">
        <v>101</v>
      </c>
      <c r="C1202" s="85" t="str">
        <f>VLOOKUP(A1202,Datos!$A$10:$E$1593,3,FALSE)</f>
        <v>EJE 220mm SIERRA COPA BROCA WIDIA (sds p</v>
      </c>
      <c r="D1202" s="85">
        <f>VLOOKUP(A1202,Datos!$A$10:$E$1593,4,FALSE)</f>
        <v>0</v>
      </c>
      <c r="E1202" s="86">
        <f>VLOOKUP(A1202,Datos!$A$10:$E$1593,5,FALSE)</f>
        <v>15352.48</v>
      </c>
      <c r="F1202" s="87">
        <f t="shared" ref="F1202:F1213" si="181">E1202-(E1202*DESC)</f>
        <v>15352.48</v>
      </c>
      <c r="G1202" s="76"/>
      <c r="H1202" s="76"/>
      <c r="I1202" s="101">
        <f t="shared" ref="I1202:I1213" si="182">(F1202-F1202*H1202/100)*G1202</f>
        <v>0</v>
      </c>
      <c r="J1202" s="143"/>
    </row>
    <row r="1203" spans="1:10" ht="18" customHeight="1" x14ac:dyDescent="0.3">
      <c r="A1203" s="111">
        <v>3451</v>
      </c>
      <c r="B1203" s="61" t="s">
        <v>101</v>
      </c>
      <c r="C1203" s="62" t="str">
        <f>VLOOKUP(A1203,Datos!$A$10:$E$1593,3,FALSE)</f>
        <v>EJE 430mm SIERRA COPA BROCA WIDIA (sds m</v>
      </c>
      <c r="D1203" s="62">
        <f>VLOOKUP(A1203,Datos!$A$10:$E$1593,4,FALSE)</f>
        <v>0</v>
      </c>
      <c r="E1203" s="63">
        <f>VLOOKUP(A1203,Datos!$A$10:$E$1593,5,FALSE)</f>
        <v>21872.52</v>
      </c>
      <c r="F1203" s="64">
        <f t="shared" si="181"/>
        <v>21872.52</v>
      </c>
      <c r="G1203" s="61"/>
      <c r="H1203" s="61"/>
      <c r="I1203" s="139">
        <f t="shared" si="182"/>
        <v>0</v>
      </c>
      <c r="J1203" s="143"/>
    </row>
    <row r="1204" spans="1:10" ht="18" customHeight="1" x14ac:dyDescent="0.3">
      <c r="A1204" s="107">
        <v>3452</v>
      </c>
      <c r="B1204" s="60" t="s">
        <v>101</v>
      </c>
      <c r="C1204" s="69" t="str">
        <f>VLOOKUP(A1204,Datos!$A$10:$E$1593,3,FALSE)</f>
        <v>EJE 430mm SIERRA COPA BROCA WIDIA (sds p</v>
      </c>
      <c r="D1204" s="69">
        <f>VLOOKUP(A1204,Datos!$A$10:$E$1593,4,FALSE)</f>
        <v>0</v>
      </c>
      <c r="E1204" s="70">
        <f>VLOOKUP(A1204,Datos!$A$10:$E$1593,5,FALSE)</f>
        <v>19094.3</v>
      </c>
      <c r="F1204" s="68">
        <f t="shared" si="181"/>
        <v>19094.3</v>
      </c>
      <c r="G1204" s="60"/>
      <c r="H1204" s="60"/>
      <c r="I1204" s="94">
        <f t="shared" si="182"/>
        <v>0</v>
      </c>
      <c r="J1204" s="143"/>
    </row>
    <row r="1205" spans="1:10" ht="18" customHeight="1" x14ac:dyDescent="0.3">
      <c r="A1205" s="111">
        <v>3454</v>
      </c>
      <c r="B1205" s="61" t="s">
        <v>101</v>
      </c>
      <c r="C1205" s="62" t="str">
        <f>VLOOKUP(A1205,Datos!$A$10:$E$1593,3,FALSE)</f>
        <v xml:space="preserve">SIERRA COPA BROCA WIDIA rhein 30mm      </v>
      </c>
      <c r="D1205" s="62">
        <f>VLOOKUP(A1205,Datos!$A$10:$E$1593,4,FALSE)</f>
        <v>12</v>
      </c>
      <c r="E1205" s="63">
        <f>VLOOKUP(A1205,Datos!$A$10:$E$1593,5,FALSE)</f>
        <v>13781.12</v>
      </c>
      <c r="F1205" s="64">
        <f t="shared" si="181"/>
        <v>13781.12</v>
      </c>
      <c r="G1205" s="61"/>
      <c r="H1205" s="61"/>
      <c r="I1205" s="139">
        <f t="shared" si="182"/>
        <v>0</v>
      </c>
      <c r="J1205" s="211"/>
    </row>
    <row r="1206" spans="1:10" ht="18" customHeight="1" x14ac:dyDescent="0.3">
      <c r="A1206" s="107">
        <v>3455</v>
      </c>
      <c r="B1206" s="60" t="s">
        <v>101</v>
      </c>
      <c r="C1206" s="69" t="str">
        <f>VLOOKUP(A1206,Datos!$A$10:$E$1593,3,FALSE)</f>
        <v xml:space="preserve">SIERRA COPA BROCA WIDIA rhein 40mm      </v>
      </c>
      <c r="D1206" s="69">
        <f>VLOOKUP(A1206,Datos!$A$10:$E$1593,4,FALSE)</f>
        <v>12</v>
      </c>
      <c r="E1206" s="70">
        <f>VLOOKUP(A1206,Datos!$A$10:$E$1593,5,FALSE)</f>
        <v>14744.82</v>
      </c>
      <c r="F1206" s="68">
        <f t="shared" si="181"/>
        <v>14744.82</v>
      </c>
      <c r="G1206" s="60"/>
      <c r="H1206" s="60"/>
      <c r="I1206" s="94">
        <f t="shared" si="182"/>
        <v>0</v>
      </c>
      <c r="J1206" s="210"/>
    </row>
    <row r="1207" spans="1:10" ht="18" customHeight="1" x14ac:dyDescent="0.3">
      <c r="A1207" s="111">
        <v>3456</v>
      </c>
      <c r="B1207" s="61" t="s">
        <v>101</v>
      </c>
      <c r="C1207" s="62" t="str">
        <f>VLOOKUP(A1207,Datos!$A$10:$E$1593,3,FALSE)</f>
        <v xml:space="preserve">SIERRA COPA BROCA WIDIA rhein 55mm      </v>
      </c>
      <c r="D1207" s="62">
        <f>VLOOKUP(A1207,Datos!$A$10:$E$1593,4,FALSE)</f>
        <v>12</v>
      </c>
      <c r="E1207" s="63">
        <f>VLOOKUP(A1207,Datos!$A$10:$E$1593,5,FALSE)</f>
        <v>18182.09</v>
      </c>
      <c r="F1207" s="64">
        <f t="shared" si="181"/>
        <v>18182.09</v>
      </c>
      <c r="G1207" s="61"/>
      <c r="H1207" s="61"/>
      <c r="I1207" s="139">
        <f t="shared" si="182"/>
        <v>0</v>
      </c>
      <c r="J1207" s="210"/>
    </row>
    <row r="1208" spans="1:10" ht="18" customHeight="1" x14ac:dyDescent="0.3">
      <c r="A1208" s="107">
        <v>3457</v>
      </c>
      <c r="B1208" s="60" t="s">
        <v>101</v>
      </c>
      <c r="C1208" s="69" t="str">
        <f>VLOOKUP(A1208,Datos!$A$10:$E$1593,3,FALSE)</f>
        <v xml:space="preserve">SIERRA COPA BROCA WIDIA rhein 60mm      </v>
      </c>
      <c r="D1208" s="69">
        <f>VLOOKUP(A1208,Datos!$A$10:$E$1593,4,FALSE)</f>
        <v>12</v>
      </c>
      <c r="E1208" s="70">
        <f>VLOOKUP(A1208,Datos!$A$10:$E$1593,5,FALSE)</f>
        <v>18920.96</v>
      </c>
      <c r="F1208" s="68">
        <f t="shared" si="181"/>
        <v>18920.96</v>
      </c>
      <c r="G1208" s="60"/>
      <c r="H1208" s="60"/>
      <c r="I1208" s="94">
        <f t="shared" si="182"/>
        <v>0</v>
      </c>
      <c r="J1208" s="210"/>
    </row>
    <row r="1209" spans="1:10" ht="18" customHeight="1" x14ac:dyDescent="0.3">
      <c r="A1209" s="111">
        <v>3458</v>
      </c>
      <c r="B1209" s="61" t="s">
        <v>101</v>
      </c>
      <c r="C1209" s="62" t="str">
        <f>VLOOKUP(A1209,Datos!$A$10:$E$1593,3,FALSE)</f>
        <v xml:space="preserve">SIERRA COPA BROCA WIDIA rhein 65mm      </v>
      </c>
      <c r="D1209" s="62">
        <f>VLOOKUP(A1209,Datos!$A$10:$E$1593,4,FALSE)</f>
        <v>12</v>
      </c>
      <c r="E1209" s="63">
        <f>VLOOKUP(A1209,Datos!$A$10:$E$1593,5,FALSE)</f>
        <v>19322.52</v>
      </c>
      <c r="F1209" s="64">
        <f t="shared" si="181"/>
        <v>19322.52</v>
      </c>
      <c r="G1209" s="61"/>
      <c r="H1209" s="61"/>
      <c r="I1209" s="139">
        <f t="shared" si="182"/>
        <v>0</v>
      </c>
      <c r="J1209" s="210"/>
    </row>
    <row r="1210" spans="1:10" ht="18" customHeight="1" x14ac:dyDescent="0.3">
      <c r="A1210" s="107">
        <v>3459</v>
      </c>
      <c r="B1210" s="60" t="s">
        <v>101</v>
      </c>
      <c r="C1210" s="69" t="str">
        <f>VLOOKUP(A1210,Datos!$A$10:$E$1593,3,FALSE)</f>
        <v xml:space="preserve">SIERRA COPA BROCA WIDIA rhein 70mm      </v>
      </c>
      <c r="D1210" s="69">
        <f>VLOOKUP(A1210,Datos!$A$10:$E$1593,4,FALSE)</f>
        <v>12</v>
      </c>
      <c r="E1210" s="70">
        <f>VLOOKUP(A1210,Datos!$A$10:$E$1593,5,FALSE)</f>
        <v>21057.22</v>
      </c>
      <c r="F1210" s="68">
        <f t="shared" si="181"/>
        <v>21057.22</v>
      </c>
      <c r="G1210" s="60"/>
      <c r="H1210" s="60"/>
      <c r="I1210" s="94">
        <f t="shared" si="182"/>
        <v>0</v>
      </c>
      <c r="J1210" s="210"/>
    </row>
    <row r="1211" spans="1:10" ht="18" customHeight="1" x14ac:dyDescent="0.3">
      <c r="A1211" s="111">
        <v>3460</v>
      </c>
      <c r="B1211" s="61" t="s">
        <v>101</v>
      </c>
      <c r="C1211" s="62" t="str">
        <f>VLOOKUP(A1211,Datos!$A$10:$E$1593,3,FALSE)</f>
        <v xml:space="preserve">SIERRA COPA BROCA WIDIA rhein 80mm      </v>
      </c>
      <c r="D1211" s="62">
        <f>VLOOKUP(A1211,Datos!$A$10:$E$1593,4,FALSE)</f>
        <v>12</v>
      </c>
      <c r="E1211" s="63">
        <f>VLOOKUP(A1211,Datos!$A$10:$E$1593,5,FALSE)</f>
        <v>28349.3</v>
      </c>
      <c r="F1211" s="64">
        <f t="shared" si="181"/>
        <v>28349.3</v>
      </c>
      <c r="G1211" s="61"/>
      <c r="H1211" s="61"/>
      <c r="I1211" s="139">
        <f t="shared" si="182"/>
        <v>0</v>
      </c>
      <c r="J1211" s="210"/>
    </row>
    <row r="1212" spans="1:10" ht="18" customHeight="1" x14ac:dyDescent="0.3">
      <c r="A1212" s="107">
        <v>3461</v>
      </c>
      <c r="B1212" s="60" t="s">
        <v>101</v>
      </c>
      <c r="C1212" s="69" t="str">
        <f>VLOOKUP(A1212,Datos!$A$10:$E$1593,3,FALSE)</f>
        <v xml:space="preserve">SIERRA COPA BROCA WIDIA rhein 90mm      </v>
      </c>
      <c r="D1212" s="69">
        <f>VLOOKUP(A1212,Datos!$A$10:$E$1593,4,FALSE)</f>
        <v>12</v>
      </c>
      <c r="E1212" s="70">
        <f>VLOOKUP(A1212,Datos!$A$10:$E$1593,5,FALSE)</f>
        <v>38805.61</v>
      </c>
      <c r="F1212" s="68">
        <f t="shared" si="181"/>
        <v>38805.61</v>
      </c>
      <c r="G1212" s="60"/>
      <c r="H1212" s="60"/>
      <c r="I1212" s="94">
        <f t="shared" si="182"/>
        <v>0</v>
      </c>
      <c r="J1212" s="210"/>
    </row>
    <row r="1213" spans="1:10" ht="18" customHeight="1" thickBot="1" x14ac:dyDescent="0.35">
      <c r="A1213" s="112">
        <v>3462</v>
      </c>
      <c r="B1213" s="88" t="s">
        <v>101</v>
      </c>
      <c r="C1213" s="89" t="str">
        <f>VLOOKUP(A1213,Datos!$A$10:$E$1593,3,FALSE)</f>
        <v xml:space="preserve">SIERRA COPA BROCA WIDIA rhein105mm      </v>
      </c>
      <c r="D1213" s="89">
        <f>VLOOKUP(A1213,Datos!$A$10:$E$1593,4,FALSE)</f>
        <v>12</v>
      </c>
      <c r="E1213" s="90">
        <f>VLOOKUP(A1213,Datos!$A$10:$E$1593,5,FALSE)</f>
        <v>56698.6</v>
      </c>
      <c r="F1213" s="91">
        <f t="shared" si="181"/>
        <v>56698.6</v>
      </c>
      <c r="G1213" s="88"/>
      <c r="H1213" s="88"/>
      <c r="I1213" s="149">
        <f t="shared" si="182"/>
        <v>0</v>
      </c>
      <c r="J1213" s="237"/>
    </row>
    <row r="1214" spans="1:10" ht="19.95" customHeight="1" thickBot="1" x14ac:dyDescent="0.35">
      <c r="A1214" s="200" t="s">
        <v>663</v>
      </c>
      <c r="B1214" s="201"/>
      <c r="C1214" s="201"/>
      <c r="D1214" s="201"/>
      <c r="E1214" s="201"/>
      <c r="F1214" s="201"/>
      <c r="G1214" s="201"/>
      <c r="H1214" s="201"/>
      <c r="I1214" s="201"/>
      <c r="J1214" s="256"/>
    </row>
    <row r="1215" spans="1:10" ht="32.4" customHeight="1" x14ac:dyDescent="0.3">
      <c r="A1215" s="110">
        <v>14133</v>
      </c>
      <c r="B1215" s="76">
        <v>1547</v>
      </c>
      <c r="C1215" s="85" t="str">
        <f>VLOOKUP(A1215,Datos!$A$10:$E$1593,3,FALSE)</f>
        <v xml:space="preserve">BOBINA HILO ALGODÓN 100 Grs             </v>
      </c>
      <c r="D1215" s="85">
        <f>VLOOKUP(A1215,Datos!$A$10:$E$1593,4,FALSE)</f>
        <v>12</v>
      </c>
      <c r="E1215" s="86">
        <f>VLOOKUP(A1215,Datos!$A$10:$E$1593,5,FALSE)</f>
        <v>2222.4</v>
      </c>
      <c r="F1215" s="87">
        <f t="shared" ref="F1215:F1225" si="183">E1215-(E1215*DESC)</f>
        <v>2222.4</v>
      </c>
      <c r="G1215" s="76"/>
      <c r="H1215" s="76"/>
      <c r="I1215" s="101">
        <f t="shared" ref="I1215:I1224" si="184">(F1215-F1215*H1215/100)*G1215</f>
        <v>0</v>
      </c>
      <c r="J1215" s="210"/>
    </row>
    <row r="1216" spans="1:10" ht="39" customHeight="1" x14ac:dyDescent="0.3">
      <c r="A1216" s="111">
        <v>14137</v>
      </c>
      <c r="B1216" s="61">
        <v>12829</v>
      </c>
      <c r="C1216" s="62" t="str">
        <f>VLOOKUP(A1216,Datos!$A$10:$E$1593,3,FALSE)</f>
        <v xml:space="preserve">NAVAJITA CORTAPLUMAS C/ACCESORIOS       </v>
      </c>
      <c r="D1216" s="62">
        <f>VLOOKUP(A1216,Datos!$A$10:$E$1593,4,FALSE)</f>
        <v>0</v>
      </c>
      <c r="E1216" s="63">
        <f>VLOOKUP(A1216,Datos!$A$10:$E$1593,5,FALSE)</f>
        <v>2092.7199999999998</v>
      </c>
      <c r="F1216" s="64">
        <f t="shared" si="183"/>
        <v>2092.7199999999998</v>
      </c>
      <c r="G1216" s="61"/>
      <c r="H1216" s="61"/>
      <c r="I1216" s="139">
        <f t="shared" si="184"/>
        <v>0</v>
      </c>
      <c r="J1216" s="145"/>
    </row>
    <row r="1217" spans="1:13" ht="69" customHeight="1" thickBot="1" x14ac:dyDescent="0.35">
      <c r="A1217" s="107">
        <v>25</v>
      </c>
      <c r="B1217" s="60" t="s">
        <v>793</v>
      </c>
      <c r="C1217" s="60" t="s">
        <v>1205</v>
      </c>
      <c r="D1217" s="69">
        <f>VLOOKUP(A1217,Datos!$A$10:$E$1593,4,FALSE)</f>
        <v>0</v>
      </c>
      <c r="E1217" s="70">
        <f>VLOOKUP(A1217,Datos!$A$10:$E$1593,5,FALSE)</f>
        <v>183.86</v>
      </c>
      <c r="F1217" s="122">
        <f t="shared" si="183"/>
        <v>183.86</v>
      </c>
      <c r="G1217" s="60"/>
      <c r="H1217" s="60"/>
      <c r="I1217" s="94">
        <f t="shared" si="184"/>
        <v>0</v>
      </c>
      <c r="J1217" s="152"/>
      <c r="M1217" s="19"/>
    </row>
    <row r="1218" spans="1:13" ht="63" customHeight="1" x14ac:dyDescent="0.3">
      <c r="A1218" s="107">
        <v>25001</v>
      </c>
      <c r="B1218" s="60" t="s">
        <v>137</v>
      </c>
      <c r="C1218" s="69" t="str">
        <f>VLOOKUP(A1218,Datos!$A$10:$E$1593,3,FALSE)</f>
        <v xml:space="preserve">GAS BUTANO 227 Grs                      </v>
      </c>
      <c r="D1218" s="69">
        <f>VLOOKUP(A1218,Datos!$A$10:$E$1593,4,FALSE)</f>
        <v>4</v>
      </c>
      <c r="E1218" s="70">
        <f>VLOOKUP(A1218,Datos!$A$10:$E$1593,5,FALSE)</f>
        <v>3391.48</v>
      </c>
      <c r="F1218" s="68">
        <f t="shared" si="183"/>
        <v>3391.48</v>
      </c>
      <c r="G1218" s="60"/>
      <c r="H1218" s="60"/>
      <c r="I1218" s="94">
        <f t="shared" si="184"/>
        <v>0</v>
      </c>
      <c r="J1218" s="145"/>
    </row>
    <row r="1219" spans="1:13" ht="63" customHeight="1" x14ac:dyDescent="0.3">
      <c r="A1219" s="111">
        <v>14138</v>
      </c>
      <c r="B1219" s="61"/>
      <c r="C1219" s="62" t="str">
        <f>VLOOKUP(A1219,Datos!$A$10:$E$1593,3,FALSE)</f>
        <v xml:space="preserve">SOLDADOR SOPLETE CON ENCENDIDO          </v>
      </c>
      <c r="D1219" s="62">
        <f>VLOOKUP(A1219,Datos!$A$10:$E$1593,4,FALSE)</f>
        <v>10</v>
      </c>
      <c r="E1219" s="63">
        <f>VLOOKUP(A1219,Datos!$A$10:$E$1593,5,FALSE)</f>
        <v>9856.02</v>
      </c>
      <c r="F1219" s="64">
        <f t="shared" ref="F1219" si="185">E1219-(E1219*DESC)</f>
        <v>9856.02</v>
      </c>
      <c r="G1219" s="61"/>
      <c r="H1219" s="61"/>
      <c r="I1219" s="139">
        <f t="shared" ref="I1219" si="186">(F1219-F1219*H1219/100)*G1219</f>
        <v>0</v>
      </c>
      <c r="J1219" s="143"/>
    </row>
    <row r="1220" spans="1:13" ht="18" customHeight="1" x14ac:dyDescent="0.3">
      <c r="A1220" s="107">
        <v>25056</v>
      </c>
      <c r="B1220" s="60" t="s">
        <v>1207</v>
      </c>
      <c r="C1220" s="69" t="str">
        <f>VLOOKUP(A1220,Datos!$A$10:$E$1593,3,FALSE)</f>
        <v xml:space="preserve">REGULADOR GAS 1m MANGUERA               </v>
      </c>
      <c r="D1220" s="69">
        <f>VLOOKUP(A1220,Datos!$A$10:$E$1593,4,FALSE)</f>
        <v>0</v>
      </c>
      <c r="E1220" s="70">
        <f>VLOOKUP(A1220,Datos!$A$10:$E$1593,5,FALSE)</f>
        <v>11730.75</v>
      </c>
      <c r="F1220" s="68">
        <f t="shared" si="183"/>
        <v>11730.75</v>
      </c>
      <c r="G1220" s="60"/>
      <c r="H1220" s="60"/>
      <c r="I1220" s="94">
        <f t="shared" si="184"/>
        <v>0</v>
      </c>
      <c r="J1220" s="144"/>
    </row>
    <row r="1221" spans="1:13" ht="42" customHeight="1" x14ac:dyDescent="0.3">
      <c r="A1221" s="111">
        <v>25057</v>
      </c>
      <c r="B1221" s="61" t="s">
        <v>1207</v>
      </c>
      <c r="C1221" s="62" t="str">
        <f>VLOOKUP(A1221,Datos!$A$10:$E$1593,3,FALSE)</f>
        <v xml:space="preserve">REGULADOR GAS 2m MANGUERA               </v>
      </c>
      <c r="D1221" s="62">
        <f>VLOOKUP(A1221,Datos!$A$10:$E$1593,4,FALSE)</f>
        <v>0</v>
      </c>
      <c r="E1221" s="63">
        <f>VLOOKUP(A1221,Datos!$A$10:$E$1593,5,FALSE)</f>
        <v>14175.03</v>
      </c>
      <c r="F1221" s="64">
        <f t="shared" si="183"/>
        <v>14175.03</v>
      </c>
      <c r="G1221" s="61"/>
      <c r="H1221" s="61"/>
      <c r="I1221" s="139">
        <f t="shared" si="184"/>
        <v>0</v>
      </c>
      <c r="J1221" s="142"/>
    </row>
    <row r="1222" spans="1:13" ht="57" customHeight="1" x14ac:dyDescent="0.3">
      <c r="A1222" s="107">
        <v>25058</v>
      </c>
      <c r="B1222" s="60" t="s">
        <v>1207</v>
      </c>
      <c r="C1222" s="69" t="str">
        <f>VLOOKUP(A1222,Datos!$A$10:$E$1593,3,FALSE)</f>
        <v xml:space="preserve">REGULADOR GAS SIN MANGUERA              </v>
      </c>
      <c r="D1222" s="69">
        <f>VLOOKUP(A1222,Datos!$A$10:$E$1593,4,FALSE)</f>
        <v>0</v>
      </c>
      <c r="E1222" s="70">
        <f>VLOOKUP(A1222,Datos!$A$10:$E$1593,5,FALSE)</f>
        <v>8110.4</v>
      </c>
      <c r="F1222" s="68">
        <f t="shared" si="183"/>
        <v>8110.4</v>
      </c>
      <c r="G1222" s="60"/>
      <c r="H1222" s="60"/>
      <c r="I1222" s="94">
        <f t="shared" si="184"/>
        <v>0</v>
      </c>
      <c r="J1222" s="143"/>
    </row>
    <row r="1223" spans="1:13" ht="21.6" customHeight="1" x14ac:dyDescent="0.3">
      <c r="A1223" s="111">
        <v>25087</v>
      </c>
      <c r="B1223" s="61" t="s">
        <v>137</v>
      </c>
      <c r="C1223" s="62" t="str">
        <f>VLOOKUP(A1223,Datos!$A$10:$E$1593,3,FALSE)</f>
        <v xml:space="preserve">ROLDANA PLASTICA 25                     </v>
      </c>
      <c r="D1223" s="62">
        <f>VLOOKUP(A1223,Datos!$A$10:$E$1593,4,FALSE)</f>
        <v>12</v>
      </c>
      <c r="E1223" s="63">
        <f>VLOOKUP(A1223,Datos!$A$10:$E$1593,5,FALSE)</f>
        <v>590.04999999999995</v>
      </c>
      <c r="F1223" s="64">
        <f t="shared" si="183"/>
        <v>590.04999999999995</v>
      </c>
      <c r="G1223" s="61"/>
      <c r="H1223" s="61"/>
      <c r="I1223" s="139">
        <f t="shared" si="184"/>
        <v>0</v>
      </c>
      <c r="J1223" s="144"/>
    </row>
    <row r="1224" spans="1:13" ht="27.6" customHeight="1" x14ac:dyDescent="0.3">
      <c r="A1224" s="107">
        <v>25088</v>
      </c>
      <c r="B1224" s="60" t="s">
        <v>137</v>
      </c>
      <c r="C1224" s="69" t="str">
        <f>VLOOKUP(A1224,Datos!$A$10:$E$1593,3,FALSE)</f>
        <v xml:space="preserve">ROLDANA PLASTICA 32                     </v>
      </c>
      <c r="D1224" s="69">
        <f>VLOOKUP(A1224,Datos!$A$10:$E$1593,4,FALSE)</f>
        <v>12</v>
      </c>
      <c r="E1224" s="70">
        <f>VLOOKUP(A1224,Datos!$A$10:$E$1593,5,FALSE)</f>
        <v>872.35</v>
      </c>
      <c r="F1224" s="68">
        <f t="shared" si="183"/>
        <v>872.35</v>
      </c>
      <c r="G1224" s="60"/>
      <c r="H1224" s="60"/>
      <c r="I1224" s="94">
        <f t="shared" si="184"/>
        <v>0</v>
      </c>
      <c r="J1224" s="142"/>
    </row>
    <row r="1225" spans="1:13" ht="18" customHeight="1" thickBot="1" x14ac:dyDescent="0.35">
      <c r="A1225" s="112"/>
      <c r="B1225" s="88"/>
      <c r="C1225" s="89"/>
      <c r="D1225" s="89"/>
      <c r="E1225" s="90"/>
      <c r="F1225" s="91">
        <f t="shared" si="183"/>
        <v>0</v>
      </c>
      <c r="G1225" s="88"/>
      <c r="H1225" s="88"/>
      <c r="I1225" s="149"/>
      <c r="J1225" s="143"/>
    </row>
    <row r="1226" spans="1:13" ht="18" customHeight="1" thickBot="1" x14ac:dyDescent="0.35">
      <c r="A1226" s="97" t="s">
        <v>1211</v>
      </c>
      <c r="B1226" s="238"/>
      <c r="C1226" s="239"/>
      <c r="D1226" s="239"/>
      <c r="E1226" s="240"/>
      <c r="F1226" s="98" t="s">
        <v>1212</v>
      </c>
      <c r="G1226" s="98"/>
      <c r="H1226" s="99">
        <v>0</v>
      </c>
      <c r="I1226" s="161">
        <v>0</v>
      </c>
      <c r="J1226" s="143"/>
    </row>
    <row r="1227" spans="1:13" ht="19.95" customHeight="1" thickBot="1" x14ac:dyDescent="0.35">
      <c r="A1227" s="241" t="s">
        <v>1213</v>
      </c>
      <c r="B1227" s="242"/>
      <c r="C1227" s="242"/>
      <c r="D1227" s="242"/>
      <c r="E1227" s="243"/>
      <c r="F1227" s="95"/>
      <c r="G1227" s="96" t="s">
        <v>14</v>
      </c>
      <c r="H1227" s="96"/>
      <c r="I1227" s="41">
        <f>SUM(I8:I1226)</f>
        <v>0</v>
      </c>
      <c r="J1227" s="143"/>
    </row>
    <row r="1228" spans="1:13" ht="18" customHeight="1" thickBot="1" x14ac:dyDescent="0.35">
      <c r="A1228" s="244" t="s">
        <v>1214</v>
      </c>
      <c r="B1228" s="245"/>
      <c r="C1228" s="245"/>
      <c r="D1228" s="245"/>
      <c r="E1228" s="246"/>
      <c r="F1228" s="176" t="s">
        <v>1215</v>
      </c>
      <c r="G1228" s="177">
        <v>0</v>
      </c>
      <c r="H1228" s="177"/>
      <c r="I1228" s="178">
        <f>I1227*G1228</f>
        <v>0</v>
      </c>
      <c r="J1228" s="143"/>
      <c r="L1228" s="42"/>
    </row>
    <row r="1229" spans="1:13" ht="18" customHeight="1" thickBot="1" x14ac:dyDescent="0.35">
      <c r="A1229" s="247"/>
      <c r="B1229" s="248"/>
      <c r="C1229" s="248"/>
      <c r="D1229" s="248"/>
      <c r="E1229" s="249"/>
      <c r="F1229" s="134" t="s">
        <v>1216</v>
      </c>
      <c r="G1229" s="135">
        <v>0</v>
      </c>
      <c r="H1229" s="135"/>
      <c r="I1229" s="136">
        <f>+I1227-I1228</f>
        <v>0</v>
      </c>
      <c r="J1229" s="143"/>
    </row>
    <row r="1230" spans="1:13" ht="18" customHeight="1" thickBot="1" x14ac:dyDescent="0.35">
      <c r="A1230" s="247"/>
      <c r="B1230" s="248"/>
      <c r="C1230" s="248"/>
      <c r="D1230" s="248"/>
      <c r="E1230" s="249"/>
      <c r="F1230" s="176" t="s">
        <v>1217</v>
      </c>
      <c r="G1230" s="177">
        <v>0</v>
      </c>
      <c r="H1230" s="177"/>
      <c r="I1230" s="178">
        <f>I1229*G1230</f>
        <v>0</v>
      </c>
      <c r="J1230" s="143"/>
    </row>
    <row r="1231" spans="1:13" ht="18" customHeight="1" thickBot="1" x14ac:dyDescent="0.35">
      <c r="A1231" s="247"/>
      <c r="B1231" s="248"/>
      <c r="C1231" s="248"/>
      <c r="D1231" s="248"/>
      <c r="E1231" s="249"/>
      <c r="F1231" s="134" t="s">
        <v>1216</v>
      </c>
      <c r="G1231" s="135">
        <v>0</v>
      </c>
      <c r="H1231" s="135"/>
      <c r="I1231" s="136">
        <f>+I1229-I1230</f>
        <v>0</v>
      </c>
      <c r="J1231" s="143"/>
    </row>
    <row r="1232" spans="1:13" ht="18" customHeight="1" thickBot="1" x14ac:dyDescent="0.35">
      <c r="A1232" s="247"/>
      <c r="B1232" s="248"/>
      <c r="C1232" s="248"/>
      <c r="D1232" s="248"/>
      <c r="E1232" s="249"/>
      <c r="F1232" s="176" t="s">
        <v>1218</v>
      </c>
      <c r="G1232" s="179">
        <v>0</v>
      </c>
      <c r="H1232" s="177"/>
      <c r="I1232" s="178">
        <f>I1231*G1232</f>
        <v>0</v>
      </c>
      <c r="J1232" s="143"/>
    </row>
    <row r="1233" spans="1:10" ht="18" customHeight="1" thickBot="1" x14ac:dyDescent="0.35">
      <c r="A1233" s="250"/>
      <c r="B1233" s="251"/>
      <c r="C1233" s="251"/>
      <c r="D1233" s="251"/>
      <c r="E1233" s="252"/>
      <c r="F1233" s="134" t="s">
        <v>1219</v>
      </c>
      <c r="G1233" s="137">
        <v>0</v>
      </c>
      <c r="H1233" s="138"/>
      <c r="I1233" s="136">
        <v>0</v>
      </c>
      <c r="J1233" s="143"/>
    </row>
    <row r="1234" spans="1:10" ht="19.95" customHeight="1" thickBot="1" x14ac:dyDescent="0.35">
      <c r="A1234" s="253" t="s">
        <v>1220</v>
      </c>
      <c r="B1234" s="254"/>
      <c r="C1234" s="254"/>
      <c r="D1234" s="254"/>
      <c r="E1234" s="255"/>
      <c r="F1234" s="117"/>
      <c r="G1234" s="118" t="s">
        <v>1221</v>
      </c>
      <c r="H1234" s="119"/>
      <c r="I1234" s="120">
        <f>+I1231+I1232+I1233</f>
        <v>0</v>
      </c>
      <c r="J1234" s="146"/>
    </row>
    <row r="1235" spans="1:10" ht="14.25" customHeight="1" x14ac:dyDescent="0.3">
      <c r="A1235" s="18"/>
      <c r="B1235" s="9"/>
      <c r="C1235" s="19"/>
      <c r="D1235" s="19"/>
      <c r="E1235" s="36"/>
      <c r="F1235" s="43"/>
      <c r="G1235" s="19"/>
      <c r="H1235" s="19"/>
      <c r="I1235" s="38"/>
      <c r="J1235" s="9"/>
    </row>
    <row r="1236" spans="1:10" ht="14.25" customHeight="1" x14ac:dyDescent="0.3">
      <c r="A1236" s="18"/>
      <c r="B1236" s="9"/>
      <c r="C1236" s="19"/>
      <c r="D1236" s="19"/>
      <c r="E1236" s="36"/>
      <c r="F1236" s="43"/>
      <c r="G1236" s="19"/>
      <c r="H1236" s="19"/>
      <c r="I1236" s="38"/>
      <c r="J1236" s="9"/>
    </row>
    <row r="1237" spans="1:10" ht="14.25" customHeight="1" x14ac:dyDescent="0.3">
      <c r="A1237" s="18"/>
      <c r="B1237" s="9"/>
      <c r="C1237" s="19"/>
      <c r="D1237" s="19"/>
      <c r="E1237" s="36"/>
      <c r="F1237" s="43"/>
      <c r="G1237" s="19"/>
      <c r="H1237" s="19"/>
      <c r="I1237" s="38"/>
      <c r="J1237" s="9"/>
    </row>
    <row r="1238" spans="1:10" ht="14.25" customHeight="1" x14ac:dyDescent="0.3">
      <c r="A1238" s="18"/>
      <c r="B1238" s="9"/>
      <c r="C1238" s="19"/>
      <c r="D1238" s="19"/>
      <c r="E1238" s="36"/>
      <c r="F1238" s="43" t="s">
        <v>1222</v>
      </c>
      <c r="G1238" s="19"/>
      <c r="H1238" s="19"/>
      <c r="I1238" s="38"/>
      <c r="J1238" s="9"/>
    </row>
    <row r="1239" spans="1:10" ht="18" customHeight="1" x14ac:dyDescent="0.35">
      <c r="A1239" s="18"/>
      <c r="B1239" s="9"/>
      <c r="C1239" s="19"/>
      <c r="D1239" s="19"/>
      <c r="E1239" s="44"/>
      <c r="F1239" s="43"/>
      <c r="G1239" s="19"/>
      <c r="H1239" s="19"/>
      <c r="I1239" s="38"/>
      <c r="J1239" s="9"/>
    </row>
  </sheetData>
  <autoFilter ref="A11:J1234" xr:uid="{00000000-0009-0000-0000-000000000000}"/>
  <mergeCells count="151">
    <mergeCell ref="D5:E5"/>
    <mergeCell ref="A7:J7"/>
    <mergeCell ref="J360:J362"/>
    <mergeCell ref="J604:J606"/>
    <mergeCell ref="G5:I5"/>
    <mergeCell ref="J1105:J1106"/>
    <mergeCell ref="A1105:I1105"/>
    <mergeCell ref="A1107:I1107"/>
    <mergeCell ref="A1118:I1118"/>
    <mergeCell ref="A478:I478"/>
    <mergeCell ref="A516:I516"/>
    <mergeCell ref="A519:I519"/>
    <mergeCell ref="J519:J522"/>
    <mergeCell ref="A523:I523"/>
    <mergeCell ref="J523:J527"/>
    <mergeCell ref="A528:I528"/>
    <mergeCell ref="A645:I645"/>
    <mergeCell ref="J645:J646"/>
    <mergeCell ref="A654:I654"/>
    <mergeCell ref="A664:I664"/>
    <mergeCell ref="J670:J672"/>
    <mergeCell ref="A670:I670"/>
    <mergeCell ref="A677:J677"/>
    <mergeCell ref="A678:I678"/>
    <mergeCell ref="A1016:I1016"/>
    <mergeCell ref="J1016:J1024"/>
    <mergeCell ref="A773:J773"/>
    <mergeCell ref="A776:I776"/>
    <mergeCell ref="J776:J778"/>
    <mergeCell ref="A780:I780"/>
    <mergeCell ref="J793:J798"/>
    <mergeCell ref="A799:J799"/>
    <mergeCell ref="A800:I800"/>
    <mergeCell ref="J817:J849"/>
    <mergeCell ref="A850:I850"/>
    <mergeCell ref="A893:J893"/>
    <mergeCell ref="A903:I903"/>
    <mergeCell ref="J903:J928"/>
    <mergeCell ref="J942:J952"/>
    <mergeCell ref="A958:I958"/>
    <mergeCell ref="A963:I963"/>
    <mergeCell ref="A976:I976"/>
    <mergeCell ref="A1012:I1012"/>
    <mergeCell ref="J1012:J1014"/>
    <mergeCell ref="A853:I853"/>
    <mergeCell ref="A885:J885"/>
    <mergeCell ref="A1135:J1135"/>
    <mergeCell ref="A1136:I1136"/>
    <mergeCell ref="A1140:I1140"/>
    <mergeCell ref="A1030:I1030"/>
    <mergeCell ref="J1052:J1053"/>
    <mergeCell ref="A1065:I1065"/>
    <mergeCell ref="A1073:I1073"/>
    <mergeCell ref="A1079:I1079"/>
    <mergeCell ref="A1097:I1097"/>
    <mergeCell ref="J1099:J1102"/>
    <mergeCell ref="A1125:J1125"/>
    <mergeCell ref="B1226:E1226"/>
    <mergeCell ref="A1227:E1227"/>
    <mergeCell ref="A1228:E1233"/>
    <mergeCell ref="A1234:E1234"/>
    <mergeCell ref="A1187:I1187"/>
    <mergeCell ref="J1187:J1188"/>
    <mergeCell ref="A1192:I1192"/>
    <mergeCell ref="A1201:I1201"/>
    <mergeCell ref="J1205:J1213"/>
    <mergeCell ref="A1214:I1214"/>
    <mergeCell ref="J1214:J1215"/>
    <mergeCell ref="A770:I770"/>
    <mergeCell ref="A185:J185"/>
    <mergeCell ref="A189:J189"/>
    <mergeCell ref="A201:J201"/>
    <mergeCell ref="J202:J207"/>
    <mergeCell ref="A208:J208"/>
    <mergeCell ref="A218:J218"/>
    <mergeCell ref="A228:J228"/>
    <mergeCell ref="A254:J254"/>
    <mergeCell ref="A267:J267"/>
    <mergeCell ref="A400:J400"/>
    <mergeCell ref="A401:I401"/>
    <mergeCell ref="A404:I404"/>
    <mergeCell ref="A410:J410"/>
    <mergeCell ref="J447:J460"/>
    <mergeCell ref="J469:J477"/>
    <mergeCell ref="A411:I411"/>
    <mergeCell ref="A421:I421"/>
    <mergeCell ref="A432:I432"/>
    <mergeCell ref="J432:J446"/>
    <mergeCell ref="A447:I447"/>
    <mergeCell ref="A461:I461"/>
    <mergeCell ref="A615:I615"/>
    <mergeCell ref="A124:I124"/>
    <mergeCell ref="A129:J129"/>
    <mergeCell ref="A137:J137"/>
    <mergeCell ref="A154:J154"/>
    <mergeCell ref="A160:J160"/>
    <mergeCell ref="A169:J169"/>
    <mergeCell ref="A181:J181"/>
    <mergeCell ref="A751:I751"/>
    <mergeCell ref="J751:J760"/>
    <mergeCell ref="J274:J275"/>
    <mergeCell ref="A714:I714"/>
    <mergeCell ref="A730:I730"/>
    <mergeCell ref="A47:J47"/>
    <mergeCell ref="A62:J62"/>
    <mergeCell ref="A85:J85"/>
    <mergeCell ref="A108:J108"/>
    <mergeCell ref="A109:I109"/>
    <mergeCell ref="A113:I113"/>
    <mergeCell ref="A119:I119"/>
    <mergeCell ref="A761:J761"/>
    <mergeCell ref="A762:I762"/>
    <mergeCell ref="A621:I621"/>
    <mergeCell ref="J621:J622"/>
    <mergeCell ref="A631:I631"/>
    <mergeCell ref="A638:J638"/>
    <mergeCell ref="A639:I639"/>
    <mergeCell ref="A535:I535"/>
    <mergeCell ref="A538:I538"/>
    <mergeCell ref="A566:I566"/>
    <mergeCell ref="A577:I577"/>
    <mergeCell ref="A579:I579"/>
    <mergeCell ref="J579:J580"/>
    <mergeCell ref="A586:I586"/>
    <mergeCell ref="A590:I590"/>
    <mergeCell ref="A604:I604"/>
    <mergeCell ref="A612:I612"/>
    <mergeCell ref="D2:E2"/>
    <mergeCell ref="G2:I2"/>
    <mergeCell ref="H3:I3"/>
    <mergeCell ref="A469:I469"/>
    <mergeCell ref="A284:I284"/>
    <mergeCell ref="A290:J290"/>
    <mergeCell ref="A291:I291"/>
    <mergeCell ref="A311:I311"/>
    <mergeCell ref="A331:I331"/>
    <mergeCell ref="J331:J335"/>
    <mergeCell ref="A336:I336"/>
    <mergeCell ref="A363:I363"/>
    <mergeCell ref="A366:I366"/>
    <mergeCell ref="J366:J373"/>
    <mergeCell ref="G9:G10"/>
    <mergeCell ref="I9:I10"/>
    <mergeCell ref="D6:J6"/>
    <mergeCell ref="A9:A10"/>
    <mergeCell ref="C9:C10"/>
    <mergeCell ref="J9:J10"/>
    <mergeCell ref="A8:J8"/>
    <mergeCell ref="A29:J29"/>
    <mergeCell ref="A31:J31"/>
    <mergeCell ref="A34:J34"/>
  </mergeCells>
  <phoneticPr fontId="25" type="noConversion"/>
  <conditionalFormatting sqref="C887:C890">
    <cfRule type="duplicateValues" dxfId="32" priority="34"/>
  </conditionalFormatting>
  <conditionalFormatting sqref="C892">
    <cfRule type="duplicateValues" dxfId="31" priority="33"/>
  </conditionalFormatting>
  <conditionalFormatting sqref="C894:C902">
    <cfRule type="duplicateValues" dxfId="30" priority="32"/>
  </conditionalFormatting>
  <conditionalFormatting sqref="C904:C957">
    <cfRule type="duplicateValues" dxfId="29" priority="48"/>
  </conditionalFormatting>
  <conditionalFormatting sqref="C959:C962">
    <cfRule type="duplicateValues" dxfId="28" priority="30"/>
  </conditionalFormatting>
  <conditionalFormatting sqref="C964:C975">
    <cfRule type="duplicateValues" dxfId="27" priority="46"/>
  </conditionalFormatting>
  <conditionalFormatting sqref="C977:C1011">
    <cfRule type="duplicateValues" dxfId="26" priority="28"/>
  </conditionalFormatting>
  <conditionalFormatting sqref="C1013:C1015">
    <cfRule type="duplicateValues" dxfId="25" priority="36"/>
  </conditionalFormatting>
  <conditionalFormatting sqref="C1017:C1029">
    <cfRule type="duplicateValues" dxfId="24" priority="26"/>
  </conditionalFormatting>
  <conditionalFormatting sqref="C1031:C1036">
    <cfRule type="duplicateValues" dxfId="23" priority="25"/>
  </conditionalFormatting>
  <conditionalFormatting sqref="C1037">
    <cfRule type="duplicateValues" dxfId="22" priority="24"/>
  </conditionalFormatting>
  <conditionalFormatting sqref="C1038:C1040">
    <cfRule type="duplicateValues" dxfId="21" priority="23"/>
  </conditionalFormatting>
  <conditionalFormatting sqref="C1041:C1043">
    <cfRule type="duplicateValues" dxfId="20" priority="22"/>
  </conditionalFormatting>
  <conditionalFormatting sqref="C1044:C1046">
    <cfRule type="duplicateValues" dxfId="19" priority="21"/>
  </conditionalFormatting>
  <conditionalFormatting sqref="C1047:C1049">
    <cfRule type="duplicateValues" dxfId="18" priority="20"/>
  </conditionalFormatting>
  <conditionalFormatting sqref="C1050:C1055">
    <cfRule type="duplicateValues" dxfId="17" priority="19"/>
  </conditionalFormatting>
  <conditionalFormatting sqref="C1056:C1064">
    <cfRule type="duplicateValues" dxfId="16" priority="18"/>
  </conditionalFormatting>
  <conditionalFormatting sqref="C1066:C1072">
    <cfRule type="duplicateValues" dxfId="15" priority="17"/>
  </conditionalFormatting>
  <conditionalFormatting sqref="C1074:C1078">
    <cfRule type="duplicateValues" dxfId="14" priority="16"/>
  </conditionalFormatting>
  <conditionalFormatting sqref="C1080:C1096">
    <cfRule type="duplicateValues" dxfId="13" priority="15"/>
  </conditionalFormatting>
  <conditionalFormatting sqref="C1098:C1104">
    <cfRule type="duplicateValues" dxfId="12" priority="13"/>
  </conditionalFormatting>
  <conditionalFormatting sqref="C1106">
    <cfRule type="duplicateValues" dxfId="11" priority="12"/>
  </conditionalFormatting>
  <conditionalFormatting sqref="C1108:C1117">
    <cfRule type="duplicateValues" dxfId="10" priority="49"/>
  </conditionalFormatting>
  <conditionalFormatting sqref="C1119:C1124">
    <cfRule type="duplicateValues" dxfId="9" priority="10"/>
  </conditionalFormatting>
  <conditionalFormatting sqref="C1126:C1134">
    <cfRule type="duplicateValues" dxfId="8" priority="38"/>
  </conditionalFormatting>
  <conditionalFormatting sqref="C1137:C1139">
    <cfRule type="duplicateValues" dxfId="7" priority="8"/>
  </conditionalFormatting>
  <conditionalFormatting sqref="C1141:C1186">
    <cfRule type="duplicateValues" dxfId="6" priority="7"/>
  </conditionalFormatting>
  <conditionalFormatting sqref="C1188:C1190">
    <cfRule type="duplicateValues" dxfId="5" priority="6"/>
  </conditionalFormatting>
  <conditionalFormatting sqref="C1191">
    <cfRule type="duplicateValues" dxfId="4" priority="5"/>
  </conditionalFormatting>
  <conditionalFormatting sqref="C1193:C1200">
    <cfRule type="duplicateValues" dxfId="3" priority="4"/>
  </conditionalFormatting>
  <conditionalFormatting sqref="C1202:C1213">
    <cfRule type="duplicateValues" dxfId="2" priority="3"/>
  </conditionalFormatting>
  <conditionalFormatting sqref="C1215:C1216">
    <cfRule type="duplicateValues" dxfId="1" priority="37"/>
  </conditionalFormatting>
  <conditionalFormatting sqref="C1218:C1225">
    <cfRule type="duplicateValues" dxfId="0" priority="41"/>
  </conditionalFormatting>
  <printOptions verticalCentered="1"/>
  <pageMargins left="0.25" right="0.25" top="0.75" bottom="0.75" header="0.3" footer="0.3"/>
  <pageSetup paperSize="9" scale="5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03"/>
  <sheetViews>
    <sheetView workbookViewId="0">
      <selection activeCell="B22" sqref="B22"/>
    </sheetView>
  </sheetViews>
  <sheetFormatPr baseColWidth="10" defaultColWidth="14.44140625" defaultRowHeight="15" customHeight="1" x14ac:dyDescent="0.3"/>
  <cols>
    <col min="1" max="2" width="12.6640625" customWidth="1"/>
    <col min="3" max="3" width="47.33203125" customWidth="1"/>
    <col min="4" max="5" width="12.6640625" customWidth="1"/>
    <col min="6" max="6" width="4.6640625" customWidth="1"/>
    <col min="7" max="7" width="10.6640625" customWidth="1"/>
  </cols>
  <sheetData>
    <row r="1" spans="1:7" ht="17.399999999999999" x14ac:dyDescent="0.3">
      <c r="A1" s="189" t="s">
        <v>1223</v>
      </c>
      <c r="B1" s="188"/>
      <c r="C1" s="188"/>
      <c r="D1" s="191" t="s">
        <v>1224</v>
      </c>
      <c r="E1" s="188"/>
      <c r="F1" s="188"/>
      <c r="G1" s="188"/>
    </row>
    <row r="2" spans="1:7" ht="14.4" x14ac:dyDescent="0.3">
      <c r="A2" s="190" t="s">
        <v>1225</v>
      </c>
      <c r="B2" s="188"/>
      <c r="C2" s="188"/>
      <c r="D2" s="188" t="s">
        <v>1536</v>
      </c>
      <c r="E2" s="188"/>
      <c r="F2" s="188"/>
      <c r="G2" s="188"/>
    </row>
    <row r="3" spans="1:7" ht="14.4" x14ac:dyDescent="0.3">
      <c r="A3" s="190" t="s">
        <v>3</v>
      </c>
      <c r="B3" s="188"/>
      <c r="C3" s="188"/>
      <c r="D3" s="188"/>
      <c r="E3" s="188"/>
      <c r="F3" s="188"/>
      <c r="G3" s="188"/>
    </row>
    <row r="4" spans="1:7" ht="14.4" x14ac:dyDescent="0.3">
      <c r="A4" s="2"/>
      <c r="B4" s="2"/>
      <c r="C4" s="2"/>
      <c r="D4" s="2"/>
      <c r="E4" s="3"/>
      <c r="F4" s="2"/>
      <c r="G4" s="4"/>
    </row>
    <row r="5" spans="1:7" ht="14.4" x14ac:dyDescent="0.3">
      <c r="A5" s="192" t="s">
        <v>1226</v>
      </c>
      <c r="B5" s="188"/>
      <c r="C5" s="188"/>
      <c r="D5" s="188"/>
      <c r="E5" s="188"/>
      <c r="F5" s="188"/>
      <c r="G5" s="188"/>
    </row>
    <row r="6" spans="1:7" ht="14.4" x14ac:dyDescent="0.3">
      <c r="A6" s="192" t="s">
        <v>1227</v>
      </c>
      <c r="B6" s="188"/>
      <c r="C6" s="188"/>
      <c r="D6" s="188"/>
      <c r="E6" s="193" t="s">
        <v>1228</v>
      </c>
      <c r="F6" s="188"/>
      <c r="G6" s="188"/>
    </row>
    <row r="7" spans="1:7" ht="14.4" x14ac:dyDescent="0.3">
      <c r="A7" s="2"/>
      <c r="B7" s="2"/>
      <c r="C7" s="2"/>
      <c r="D7" s="2"/>
      <c r="E7" s="3"/>
      <c r="F7" s="2"/>
      <c r="G7" s="4"/>
    </row>
    <row r="8" spans="1:7" ht="14.4" x14ac:dyDescent="0.3">
      <c r="A8" s="188" t="s">
        <v>1229</v>
      </c>
      <c r="B8" s="188" t="s">
        <v>1230</v>
      </c>
      <c r="C8" s="188" t="s">
        <v>1231</v>
      </c>
      <c r="D8" s="188" t="s">
        <v>1232</v>
      </c>
      <c r="E8" s="193" t="s">
        <v>1233</v>
      </c>
      <c r="F8" s="188"/>
      <c r="G8" s="188" t="s">
        <v>1234</v>
      </c>
    </row>
    <row r="9" spans="1:7" ht="14.4" x14ac:dyDescent="0.3">
      <c r="A9" s="2"/>
      <c r="B9" s="2"/>
      <c r="C9" s="2"/>
      <c r="D9" s="2"/>
      <c r="E9" s="3"/>
      <c r="F9" s="2"/>
      <c r="G9" s="4"/>
    </row>
    <row r="10" spans="1:7" ht="14.4" x14ac:dyDescent="0.3">
      <c r="A10" s="2"/>
      <c r="B10" s="2"/>
      <c r="C10" s="2"/>
      <c r="D10" s="2"/>
      <c r="E10" s="3"/>
      <c r="F10" s="2"/>
      <c r="G10" s="4"/>
    </row>
    <row r="11" spans="1:7" ht="14.4" x14ac:dyDescent="0.3">
      <c r="A11" s="188"/>
      <c r="B11" s="188"/>
      <c r="C11" s="195" t="s">
        <v>1235</v>
      </c>
      <c r="D11" s="188"/>
      <c r="E11" s="188"/>
      <c r="F11" s="188"/>
      <c r="G11" s="188"/>
    </row>
    <row r="12" spans="1:7" ht="14.4" x14ac:dyDescent="0.3">
      <c r="A12" s="188">
        <v>13002</v>
      </c>
      <c r="B12" s="188" t="s">
        <v>20</v>
      </c>
      <c r="C12" s="188" t="s">
        <v>1236</v>
      </c>
      <c r="D12" s="188">
        <v>12</v>
      </c>
      <c r="E12" s="193">
        <v>3526.4</v>
      </c>
      <c r="F12" s="188" t="s">
        <v>1222</v>
      </c>
      <c r="G12" s="196">
        <v>46050</v>
      </c>
    </row>
    <row r="13" spans="1:7" ht="14.4" x14ac:dyDescent="0.3">
      <c r="A13" s="188">
        <v>13008</v>
      </c>
      <c r="B13" s="188" t="s">
        <v>20</v>
      </c>
      <c r="C13" s="188" t="s">
        <v>30</v>
      </c>
      <c r="D13" s="188">
        <v>18</v>
      </c>
      <c r="E13" s="193">
        <v>2644.8</v>
      </c>
      <c r="F13" s="188" t="s">
        <v>1222</v>
      </c>
      <c r="G13" s="196">
        <v>46050</v>
      </c>
    </row>
    <row r="14" spans="1:7" ht="14.4" x14ac:dyDescent="0.3">
      <c r="A14" s="188">
        <v>14180</v>
      </c>
      <c r="B14" s="188">
        <v>9931</v>
      </c>
      <c r="C14" s="188" t="s">
        <v>41</v>
      </c>
      <c r="D14" s="188">
        <v>10</v>
      </c>
      <c r="E14" s="193">
        <v>1977.24</v>
      </c>
      <c r="F14" s="188" t="s">
        <v>1222</v>
      </c>
      <c r="G14" s="196">
        <v>46099</v>
      </c>
    </row>
    <row r="15" spans="1:7" ht="14.4" x14ac:dyDescent="0.3">
      <c r="A15" s="188">
        <v>21004</v>
      </c>
      <c r="B15" s="188" t="s">
        <v>1537</v>
      </c>
      <c r="C15" s="188" t="s">
        <v>1538</v>
      </c>
      <c r="D15" s="188">
        <v>1</v>
      </c>
      <c r="E15" s="193">
        <v>3097.57</v>
      </c>
      <c r="F15" s="188" t="s">
        <v>1222</v>
      </c>
      <c r="G15" s="196">
        <v>45876</v>
      </c>
    </row>
    <row r="16" spans="1:7" ht="14.4" x14ac:dyDescent="0.3">
      <c r="A16" s="188">
        <v>21005</v>
      </c>
      <c r="B16" s="188" t="s">
        <v>1537</v>
      </c>
      <c r="C16" s="188" t="s">
        <v>1539</v>
      </c>
      <c r="D16" s="188">
        <v>1</v>
      </c>
      <c r="E16" s="193">
        <v>4268.92</v>
      </c>
      <c r="F16" s="188" t="s">
        <v>1222</v>
      </c>
      <c r="G16" s="196">
        <v>45876</v>
      </c>
    </row>
    <row r="17" spans="1:7" ht="15.75" customHeight="1" x14ac:dyDescent="0.3">
      <c r="A17" s="188">
        <v>5017</v>
      </c>
      <c r="B17" s="188" t="s">
        <v>21</v>
      </c>
      <c r="C17" s="188" t="s">
        <v>31</v>
      </c>
      <c r="D17" s="188">
        <v>12</v>
      </c>
      <c r="E17" s="193">
        <v>1650.12</v>
      </c>
      <c r="F17" s="188" t="s">
        <v>1222</v>
      </c>
      <c r="G17" s="196">
        <v>46146</v>
      </c>
    </row>
    <row r="18" spans="1:7" ht="15.75" customHeight="1" x14ac:dyDescent="0.3">
      <c r="A18" s="188">
        <v>5018</v>
      </c>
      <c r="B18" s="188" t="s">
        <v>21</v>
      </c>
      <c r="C18" s="188" t="s">
        <v>32</v>
      </c>
      <c r="D18" s="188">
        <v>12</v>
      </c>
      <c r="E18" s="193">
        <v>2796.84</v>
      </c>
      <c r="F18" s="188" t="s">
        <v>1222</v>
      </c>
      <c r="G18" s="196">
        <v>46146</v>
      </c>
    </row>
    <row r="19" spans="1:7" ht="15.75" customHeight="1" x14ac:dyDescent="0.3">
      <c r="A19" s="188">
        <v>5019</v>
      </c>
      <c r="B19" s="188" t="s">
        <v>21</v>
      </c>
      <c r="C19" s="188" t="s">
        <v>1237</v>
      </c>
      <c r="D19" s="188">
        <v>6</v>
      </c>
      <c r="E19" s="193">
        <v>6018.48</v>
      </c>
      <c r="F19" s="188" t="s">
        <v>1222</v>
      </c>
      <c r="G19" s="196">
        <v>46146</v>
      </c>
    </row>
    <row r="20" spans="1:7" ht="15.75" customHeight="1" x14ac:dyDescent="0.3">
      <c r="A20" s="188">
        <v>5020</v>
      </c>
      <c r="B20" s="188" t="s">
        <v>21</v>
      </c>
      <c r="C20" s="188" t="s">
        <v>33</v>
      </c>
      <c r="D20" s="188">
        <v>12</v>
      </c>
      <c r="E20" s="193">
        <v>10319.91</v>
      </c>
      <c r="F20" s="188" t="s">
        <v>1222</v>
      </c>
      <c r="G20" s="196">
        <v>46146</v>
      </c>
    </row>
    <row r="21" spans="1:7" ht="15.75" customHeight="1" x14ac:dyDescent="0.3">
      <c r="A21" s="188">
        <v>5021</v>
      </c>
      <c r="B21" s="188" t="s">
        <v>21</v>
      </c>
      <c r="C21" s="188" t="s">
        <v>34</v>
      </c>
      <c r="D21" s="188">
        <v>12</v>
      </c>
      <c r="E21" s="193">
        <v>10319.91</v>
      </c>
      <c r="F21" s="188" t="s">
        <v>1222</v>
      </c>
      <c r="G21" s="196">
        <v>46146</v>
      </c>
    </row>
    <row r="22" spans="1:7" ht="15.75" customHeight="1" x14ac:dyDescent="0.3">
      <c r="A22" s="188">
        <v>5082</v>
      </c>
      <c r="B22" s="188" t="s">
        <v>21</v>
      </c>
      <c r="C22" s="188" t="s">
        <v>40</v>
      </c>
      <c r="D22" s="188">
        <v>50</v>
      </c>
      <c r="E22" s="193">
        <v>2044.15</v>
      </c>
      <c r="F22" s="188" t="s">
        <v>1222</v>
      </c>
      <c r="G22" s="196">
        <v>46146</v>
      </c>
    </row>
    <row r="23" spans="1:7" ht="15.75" customHeight="1" x14ac:dyDescent="0.3">
      <c r="A23" s="188">
        <v>5099</v>
      </c>
      <c r="B23" s="188" t="s">
        <v>21</v>
      </c>
      <c r="C23" s="188" t="s">
        <v>1238</v>
      </c>
      <c r="D23" s="188">
        <v>24</v>
      </c>
      <c r="E23" s="193">
        <v>2068.98</v>
      </c>
      <c r="F23" s="188" t="s">
        <v>1222</v>
      </c>
      <c r="G23" s="196">
        <v>46146</v>
      </c>
    </row>
    <row r="24" spans="1:7" ht="15.75" customHeight="1" x14ac:dyDescent="0.3">
      <c r="A24" s="188">
        <v>5100</v>
      </c>
      <c r="B24" s="188" t="s">
        <v>21</v>
      </c>
      <c r="C24" s="188" t="s">
        <v>22</v>
      </c>
      <c r="D24" s="188">
        <v>12</v>
      </c>
      <c r="E24" s="193">
        <v>1182.52</v>
      </c>
      <c r="F24" s="188" t="s">
        <v>1222</v>
      </c>
      <c r="G24" s="196">
        <v>46146</v>
      </c>
    </row>
    <row r="25" spans="1:7" ht="15.75" customHeight="1" x14ac:dyDescent="0.3">
      <c r="A25" s="188">
        <v>5101</v>
      </c>
      <c r="B25" s="188" t="s">
        <v>21</v>
      </c>
      <c r="C25" s="188" t="s">
        <v>23</v>
      </c>
      <c r="D25" s="188">
        <v>12</v>
      </c>
      <c r="E25" s="193">
        <v>1987.28</v>
      </c>
      <c r="F25" s="188" t="s">
        <v>1222</v>
      </c>
      <c r="G25" s="196">
        <v>46146</v>
      </c>
    </row>
    <row r="26" spans="1:7" ht="15.75" customHeight="1" x14ac:dyDescent="0.3">
      <c r="A26" s="188">
        <v>5102</v>
      </c>
      <c r="B26" s="188" t="s">
        <v>21</v>
      </c>
      <c r="C26" s="188" t="s">
        <v>24</v>
      </c>
      <c r="D26" s="188">
        <v>12</v>
      </c>
      <c r="E26" s="193">
        <v>3444.29</v>
      </c>
      <c r="F26" s="188" t="s">
        <v>1222</v>
      </c>
      <c r="G26" s="196">
        <v>46146</v>
      </c>
    </row>
    <row r="27" spans="1:7" ht="15.75" customHeight="1" x14ac:dyDescent="0.3">
      <c r="A27" s="188">
        <v>5103</v>
      </c>
      <c r="B27" s="188" t="s">
        <v>21</v>
      </c>
      <c r="C27" s="188" t="s">
        <v>25</v>
      </c>
      <c r="D27" s="188">
        <v>6</v>
      </c>
      <c r="E27" s="193">
        <v>6332.45</v>
      </c>
      <c r="F27" s="188" t="s">
        <v>1222</v>
      </c>
      <c r="G27" s="196">
        <v>46146</v>
      </c>
    </row>
    <row r="28" spans="1:7" ht="15.75" customHeight="1" x14ac:dyDescent="0.3">
      <c r="A28" s="188">
        <v>8012</v>
      </c>
      <c r="B28" s="188" t="s">
        <v>26</v>
      </c>
      <c r="C28" s="188" t="s">
        <v>35</v>
      </c>
      <c r="D28" s="188">
        <v>10</v>
      </c>
      <c r="E28" s="193">
        <v>1768.79</v>
      </c>
      <c r="F28" s="188" t="s">
        <v>1222</v>
      </c>
      <c r="G28" s="196">
        <v>46111</v>
      </c>
    </row>
    <row r="29" spans="1:7" ht="15.75" customHeight="1" x14ac:dyDescent="0.3">
      <c r="A29" s="188">
        <v>8013</v>
      </c>
      <c r="B29" s="188" t="s">
        <v>26</v>
      </c>
      <c r="C29" s="188" t="s">
        <v>36</v>
      </c>
      <c r="D29" s="188">
        <v>10</v>
      </c>
      <c r="E29" s="193">
        <v>3033.68</v>
      </c>
      <c r="F29" s="188" t="s">
        <v>1222</v>
      </c>
      <c r="G29" s="196">
        <v>46111</v>
      </c>
    </row>
    <row r="30" spans="1:7" ht="15.75" customHeight="1" x14ac:dyDescent="0.3">
      <c r="A30" s="188">
        <v>8022</v>
      </c>
      <c r="B30" s="188" t="s">
        <v>26</v>
      </c>
      <c r="C30" s="188" t="s">
        <v>27</v>
      </c>
      <c r="D30" s="188">
        <v>24</v>
      </c>
      <c r="E30" s="193">
        <v>2877.56</v>
      </c>
      <c r="F30" s="188" t="s">
        <v>1222</v>
      </c>
      <c r="G30" s="196">
        <v>46111</v>
      </c>
    </row>
    <row r="31" spans="1:7" ht="15.75" customHeight="1" x14ac:dyDescent="0.3">
      <c r="A31" s="188">
        <v>8023</v>
      </c>
      <c r="B31" s="188" t="s">
        <v>26</v>
      </c>
      <c r="C31" s="188" t="s">
        <v>28</v>
      </c>
      <c r="D31" s="188">
        <v>12</v>
      </c>
      <c r="E31" s="193">
        <v>3596.91</v>
      </c>
      <c r="F31" s="188" t="s">
        <v>1222</v>
      </c>
      <c r="G31" s="196">
        <v>46111</v>
      </c>
    </row>
    <row r="32" spans="1:7" ht="15.75" customHeight="1" x14ac:dyDescent="0.3">
      <c r="A32" s="188">
        <v>8024</v>
      </c>
      <c r="B32" s="188" t="s">
        <v>26</v>
      </c>
      <c r="C32" s="188" t="s">
        <v>29</v>
      </c>
      <c r="D32" s="188">
        <v>6</v>
      </c>
      <c r="E32" s="193">
        <v>6721.82</v>
      </c>
      <c r="F32" s="188" t="s">
        <v>1222</v>
      </c>
      <c r="G32" s="196">
        <v>46111</v>
      </c>
    </row>
    <row r="33" spans="1:7" ht="15.75" customHeight="1" x14ac:dyDescent="0.3">
      <c r="A33" s="188">
        <v>8025</v>
      </c>
      <c r="B33" s="188" t="s">
        <v>26</v>
      </c>
      <c r="C33" s="188" t="s">
        <v>1239</v>
      </c>
      <c r="D33" s="188">
        <v>6</v>
      </c>
      <c r="E33" s="193">
        <v>11651.06</v>
      </c>
      <c r="F33" s="188" t="s">
        <v>1222</v>
      </c>
      <c r="G33" s="196">
        <v>46111</v>
      </c>
    </row>
    <row r="34" spans="1:7" ht="15.75" customHeight="1" x14ac:dyDescent="0.3">
      <c r="A34" s="188"/>
      <c r="B34" s="188"/>
      <c r="C34" s="194" t="s">
        <v>1084</v>
      </c>
      <c r="D34" s="188"/>
      <c r="E34" s="188"/>
      <c r="F34" s="188"/>
      <c r="G34" s="188"/>
    </row>
    <row r="35" spans="1:7" ht="15.75" customHeight="1" x14ac:dyDescent="0.3">
      <c r="A35" s="188">
        <v>14182</v>
      </c>
      <c r="B35" s="188">
        <v>11546</v>
      </c>
      <c r="C35" s="188" t="s">
        <v>38</v>
      </c>
      <c r="D35" s="188">
        <v>0</v>
      </c>
      <c r="E35" s="193">
        <v>7111.33</v>
      </c>
      <c r="F35" s="188" t="s">
        <v>1222</v>
      </c>
      <c r="G35" s="196">
        <v>46099</v>
      </c>
    </row>
    <row r="36" spans="1:7" ht="15.75" customHeight="1" x14ac:dyDescent="0.3">
      <c r="A36" s="188"/>
      <c r="B36" s="188"/>
      <c r="C36" s="194" t="s">
        <v>1240</v>
      </c>
      <c r="D36" s="188"/>
      <c r="E36" s="188"/>
      <c r="F36" s="188"/>
      <c r="G36" s="188"/>
    </row>
    <row r="37" spans="1:7" ht="15.75" customHeight="1" x14ac:dyDescent="0.3">
      <c r="A37" s="188">
        <v>5016</v>
      </c>
      <c r="B37" s="188" t="s">
        <v>21</v>
      </c>
      <c r="C37" s="188" t="s">
        <v>44</v>
      </c>
      <c r="D37" s="188">
        <v>80</v>
      </c>
      <c r="E37" s="193">
        <v>1332.5</v>
      </c>
      <c r="F37" s="188" t="s">
        <v>1222</v>
      </c>
      <c r="G37" s="196">
        <v>46146</v>
      </c>
    </row>
    <row r="38" spans="1:7" ht="15.75" customHeight="1" x14ac:dyDescent="0.3">
      <c r="A38" s="188">
        <v>5066</v>
      </c>
      <c r="B38" s="188" t="s">
        <v>21</v>
      </c>
      <c r="C38" s="188" t="s">
        <v>43</v>
      </c>
      <c r="D38" s="188">
        <v>12</v>
      </c>
      <c r="E38" s="193">
        <v>7704.4</v>
      </c>
      <c r="F38" s="188" t="s">
        <v>1222</v>
      </c>
      <c r="G38" s="196">
        <v>46146</v>
      </c>
    </row>
    <row r="39" spans="1:7" ht="15.75" customHeight="1" x14ac:dyDescent="0.3">
      <c r="A39" s="188">
        <v>5095</v>
      </c>
      <c r="B39" s="188" t="s">
        <v>21</v>
      </c>
      <c r="C39" s="188" t="s">
        <v>45</v>
      </c>
      <c r="D39" s="188">
        <v>40</v>
      </c>
      <c r="E39" s="193">
        <v>1613.38</v>
      </c>
      <c r="F39" s="188" t="s">
        <v>1222</v>
      </c>
      <c r="G39" s="196">
        <v>46146</v>
      </c>
    </row>
    <row r="40" spans="1:7" ht="15.75" customHeight="1" x14ac:dyDescent="0.3">
      <c r="A40" s="188">
        <v>8001</v>
      </c>
      <c r="B40" s="188" t="s">
        <v>26</v>
      </c>
      <c r="C40" s="188" t="s">
        <v>48</v>
      </c>
      <c r="D40" s="188">
        <v>24</v>
      </c>
      <c r="E40" s="193">
        <v>3721.51</v>
      </c>
      <c r="F40" s="188" t="s">
        <v>1222</v>
      </c>
      <c r="G40" s="196">
        <v>46111</v>
      </c>
    </row>
    <row r="41" spans="1:7" ht="15.75" customHeight="1" x14ac:dyDescent="0.3">
      <c r="A41" s="188">
        <v>8003</v>
      </c>
      <c r="B41" s="188" t="s">
        <v>26</v>
      </c>
      <c r="C41" s="188" t="s">
        <v>49</v>
      </c>
      <c r="D41" s="188">
        <v>24</v>
      </c>
      <c r="E41" s="193">
        <v>5146.09</v>
      </c>
      <c r="F41" s="188" t="s">
        <v>1222</v>
      </c>
      <c r="G41" s="196">
        <v>46111</v>
      </c>
    </row>
    <row r="42" spans="1:7" ht="15.75" customHeight="1" x14ac:dyDescent="0.3">
      <c r="A42" s="188">
        <v>8004</v>
      </c>
      <c r="B42" s="188" t="s">
        <v>26</v>
      </c>
      <c r="C42" s="188" t="s">
        <v>50</v>
      </c>
      <c r="D42" s="188">
        <v>24</v>
      </c>
      <c r="E42" s="193">
        <v>4613.58</v>
      </c>
      <c r="F42" s="188" t="s">
        <v>1222</v>
      </c>
      <c r="G42" s="196">
        <v>46111</v>
      </c>
    </row>
    <row r="43" spans="1:7" ht="15.75" customHeight="1" x14ac:dyDescent="0.3">
      <c r="A43" s="188">
        <v>8005</v>
      </c>
      <c r="B43" s="188" t="s">
        <v>26</v>
      </c>
      <c r="C43" s="188" t="s">
        <v>46</v>
      </c>
      <c r="D43" s="188">
        <v>0</v>
      </c>
      <c r="E43" s="193">
        <v>12541.14</v>
      </c>
      <c r="F43" s="188" t="s">
        <v>1222</v>
      </c>
      <c r="G43" s="196">
        <v>46111</v>
      </c>
    </row>
    <row r="44" spans="1:7" ht="15.75" customHeight="1" x14ac:dyDescent="0.3">
      <c r="A44" s="188">
        <v>8006</v>
      </c>
      <c r="B44" s="188" t="s">
        <v>26</v>
      </c>
      <c r="C44" s="188" t="s">
        <v>47</v>
      </c>
      <c r="D44" s="188">
        <v>0</v>
      </c>
      <c r="E44" s="193">
        <v>12541.14</v>
      </c>
      <c r="F44" s="188" t="s">
        <v>1222</v>
      </c>
      <c r="G44" s="196">
        <v>46111</v>
      </c>
    </row>
    <row r="45" spans="1:7" ht="15.75" customHeight="1" x14ac:dyDescent="0.3">
      <c r="A45" s="188">
        <v>8009</v>
      </c>
      <c r="B45" s="188" t="s">
        <v>26</v>
      </c>
      <c r="C45" s="188" t="s">
        <v>1241</v>
      </c>
      <c r="D45" s="188">
        <v>24</v>
      </c>
      <c r="E45" s="193">
        <v>3469.63</v>
      </c>
      <c r="F45" s="188" t="s">
        <v>1222</v>
      </c>
      <c r="G45" s="196">
        <v>46111</v>
      </c>
    </row>
    <row r="46" spans="1:7" ht="15.75" customHeight="1" x14ac:dyDescent="0.3">
      <c r="A46" s="188">
        <v>8018</v>
      </c>
      <c r="B46" s="188" t="s">
        <v>26</v>
      </c>
      <c r="C46" s="188" t="s">
        <v>1242</v>
      </c>
      <c r="D46" s="188">
        <v>24</v>
      </c>
      <c r="E46" s="193">
        <v>5245.15</v>
      </c>
      <c r="F46" s="188" t="s">
        <v>1222</v>
      </c>
      <c r="G46" s="196">
        <v>46111</v>
      </c>
    </row>
    <row r="47" spans="1:7" ht="15.75" customHeight="1" x14ac:dyDescent="0.3">
      <c r="A47" s="188">
        <v>8019</v>
      </c>
      <c r="B47" s="188" t="s">
        <v>26</v>
      </c>
      <c r="C47" s="188" t="s">
        <v>51</v>
      </c>
      <c r="D47" s="188">
        <v>24</v>
      </c>
      <c r="E47" s="193">
        <v>3721.51</v>
      </c>
      <c r="F47" s="188" t="s">
        <v>1222</v>
      </c>
      <c r="G47" s="196">
        <v>46111</v>
      </c>
    </row>
    <row r="48" spans="1:7" ht="15.75" customHeight="1" x14ac:dyDescent="0.3">
      <c r="A48" s="188">
        <v>8021</v>
      </c>
      <c r="B48" s="188" t="s">
        <v>26</v>
      </c>
      <c r="C48" s="188" t="s">
        <v>1243</v>
      </c>
      <c r="D48" s="188">
        <v>24</v>
      </c>
      <c r="E48" s="193">
        <v>3721.51</v>
      </c>
      <c r="F48" s="188" t="s">
        <v>1222</v>
      </c>
      <c r="G48" s="196">
        <v>46111</v>
      </c>
    </row>
    <row r="49" spans="1:7" ht="15.75" customHeight="1" x14ac:dyDescent="0.3">
      <c r="A49" s="188">
        <v>8026</v>
      </c>
      <c r="B49" s="188" t="s">
        <v>26</v>
      </c>
      <c r="C49" s="188" t="s">
        <v>1244</v>
      </c>
      <c r="D49" s="188">
        <v>24</v>
      </c>
      <c r="E49" s="193">
        <v>3068.09</v>
      </c>
      <c r="F49" s="188" t="s">
        <v>1222</v>
      </c>
      <c r="G49" s="196">
        <v>46111</v>
      </c>
    </row>
    <row r="50" spans="1:7" ht="15.75" customHeight="1" x14ac:dyDescent="0.3">
      <c r="A50" s="2"/>
      <c r="B50" s="2"/>
      <c r="C50" s="2"/>
      <c r="D50" s="2"/>
      <c r="E50" s="3"/>
      <c r="F50" s="2"/>
      <c r="G50" s="4"/>
    </row>
    <row r="51" spans="1:7" ht="15.75" customHeight="1" x14ac:dyDescent="0.3">
      <c r="A51" s="188"/>
      <c r="B51" s="188"/>
      <c r="C51" s="195" t="s">
        <v>1245</v>
      </c>
      <c r="D51" s="188"/>
      <c r="E51" s="188"/>
      <c r="F51" s="188"/>
      <c r="G51" s="188"/>
    </row>
    <row r="52" spans="1:7" ht="15.75" customHeight="1" x14ac:dyDescent="0.3">
      <c r="A52" s="188"/>
      <c r="B52" s="188"/>
      <c r="C52" s="194" t="s">
        <v>1246</v>
      </c>
      <c r="D52" s="188"/>
      <c r="E52" s="188"/>
      <c r="F52" s="188"/>
      <c r="G52" s="188"/>
    </row>
    <row r="53" spans="1:7" ht="15.75" customHeight="1" x14ac:dyDescent="0.3">
      <c r="A53" s="188">
        <v>22000</v>
      </c>
      <c r="B53" s="188" t="s">
        <v>53</v>
      </c>
      <c r="C53" s="188" t="s">
        <v>54</v>
      </c>
      <c r="D53" s="188">
        <v>12</v>
      </c>
      <c r="E53" s="193">
        <v>1898.99</v>
      </c>
      <c r="F53" s="188" t="s">
        <v>1222</v>
      </c>
      <c r="G53" s="196">
        <v>46170</v>
      </c>
    </row>
    <row r="54" spans="1:7" ht="15.75" customHeight="1" x14ac:dyDescent="0.3">
      <c r="A54" s="188">
        <v>22001</v>
      </c>
      <c r="B54" s="188" t="s">
        <v>53</v>
      </c>
      <c r="C54" s="188" t="s">
        <v>55</v>
      </c>
      <c r="D54" s="188">
        <v>12</v>
      </c>
      <c r="E54" s="193">
        <v>646.38</v>
      </c>
      <c r="F54" s="188" t="s">
        <v>1222</v>
      </c>
      <c r="G54" s="196">
        <v>46170</v>
      </c>
    </row>
    <row r="55" spans="1:7" ht="15.75" customHeight="1" x14ac:dyDescent="0.3">
      <c r="A55" s="188">
        <v>22006</v>
      </c>
      <c r="B55" s="188" t="s">
        <v>53</v>
      </c>
      <c r="C55" s="188" t="s">
        <v>56</v>
      </c>
      <c r="D55" s="188">
        <v>0</v>
      </c>
      <c r="E55" s="193">
        <v>990.84</v>
      </c>
      <c r="F55" s="188" t="s">
        <v>1222</v>
      </c>
      <c r="G55" s="196">
        <v>46170</v>
      </c>
    </row>
    <row r="56" spans="1:7" ht="15.75" customHeight="1" x14ac:dyDescent="0.3">
      <c r="A56" s="188">
        <v>22015</v>
      </c>
      <c r="B56" s="188" t="s">
        <v>53</v>
      </c>
      <c r="C56" s="188" t="s">
        <v>57</v>
      </c>
      <c r="D56" s="188">
        <v>12</v>
      </c>
      <c r="E56" s="193">
        <v>4134.46</v>
      </c>
      <c r="F56" s="188" t="s">
        <v>1222</v>
      </c>
      <c r="G56" s="196">
        <v>46170</v>
      </c>
    </row>
    <row r="57" spans="1:7" ht="15.75" customHeight="1" x14ac:dyDescent="0.3">
      <c r="A57" s="188">
        <v>22016</v>
      </c>
      <c r="B57" s="188" t="s">
        <v>53</v>
      </c>
      <c r="C57" s="188" t="s">
        <v>58</v>
      </c>
      <c r="D57" s="188">
        <v>12</v>
      </c>
      <c r="E57" s="193">
        <v>5846.21</v>
      </c>
      <c r="F57" s="188" t="s">
        <v>1222</v>
      </c>
      <c r="G57" s="196">
        <v>46170</v>
      </c>
    </row>
    <row r="58" spans="1:7" ht="15.75" customHeight="1" x14ac:dyDescent="0.3">
      <c r="A58" s="188">
        <v>22017</v>
      </c>
      <c r="B58" s="188" t="s">
        <v>53</v>
      </c>
      <c r="C58" s="188" t="s">
        <v>59</v>
      </c>
      <c r="D58" s="188">
        <v>12</v>
      </c>
      <c r="E58" s="193">
        <v>5429.57</v>
      </c>
      <c r="F58" s="188" t="s">
        <v>1222</v>
      </c>
      <c r="G58" s="196">
        <v>46170</v>
      </c>
    </row>
    <row r="59" spans="1:7" ht="15.75" customHeight="1" x14ac:dyDescent="0.3">
      <c r="A59" s="188">
        <v>22018</v>
      </c>
      <c r="B59" s="188" t="s">
        <v>53</v>
      </c>
      <c r="C59" s="188" t="s">
        <v>60</v>
      </c>
      <c r="D59" s="188">
        <v>12</v>
      </c>
      <c r="E59" s="193">
        <v>6634.07</v>
      </c>
      <c r="F59" s="188" t="s">
        <v>1222</v>
      </c>
      <c r="G59" s="196">
        <v>46170</v>
      </c>
    </row>
    <row r="60" spans="1:7" ht="15.75" customHeight="1" x14ac:dyDescent="0.3">
      <c r="A60" s="188">
        <v>22019</v>
      </c>
      <c r="B60" s="188" t="s">
        <v>53</v>
      </c>
      <c r="C60" s="188" t="s">
        <v>61</v>
      </c>
      <c r="D60" s="188">
        <v>12</v>
      </c>
      <c r="E60" s="193">
        <v>890.51</v>
      </c>
      <c r="F60" s="188" t="s">
        <v>1222</v>
      </c>
      <c r="G60" s="196">
        <v>46170</v>
      </c>
    </row>
    <row r="61" spans="1:7" ht="15.75" customHeight="1" x14ac:dyDescent="0.3">
      <c r="A61" s="188">
        <v>22020</v>
      </c>
      <c r="B61" s="188" t="s">
        <v>53</v>
      </c>
      <c r="C61" s="188" t="s">
        <v>62</v>
      </c>
      <c r="D61" s="188">
        <v>12</v>
      </c>
      <c r="E61" s="193">
        <v>3456.13</v>
      </c>
      <c r="F61" s="188" t="s">
        <v>1222</v>
      </c>
      <c r="G61" s="196">
        <v>46170</v>
      </c>
    </row>
    <row r="62" spans="1:7" ht="15.75" customHeight="1" x14ac:dyDescent="0.3">
      <c r="A62" s="188">
        <v>22021</v>
      </c>
      <c r="B62" s="188" t="s">
        <v>53</v>
      </c>
      <c r="C62" s="188" t="s">
        <v>63</v>
      </c>
      <c r="D62" s="188">
        <v>12</v>
      </c>
      <c r="E62" s="193">
        <v>3287.08</v>
      </c>
      <c r="F62" s="188" t="s">
        <v>1222</v>
      </c>
      <c r="G62" s="196">
        <v>46170</v>
      </c>
    </row>
    <row r="63" spans="1:7" ht="15.75" customHeight="1" x14ac:dyDescent="0.3">
      <c r="A63" s="188">
        <v>22022</v>
      </c>
      <c r="B63" s="188" t="s">
        <v>53</v>
      </c>
      <c r="C63" s="188" t="s">
        <v>64</v>
      </c>
      <c r="D63" s="188">
        <v>12</v>
      </c>
      <c r="E63" s="193">
        <v>1542.6</v>
      </c>
      <c r="F63" s="188" t="s">
        <v>1222</v>
      </c>
      <c r="G63" s="196">
        <v>46170</v>
      </c>
    </row>
    <row r="64" spans="1:7" ht="15.75" customHeight="1" x14ac:dyDescent="0.3">
      <c r="A64" s="188">
        <v>22028</v>
      </c>
      <c r="B64" s="188" t="s">
        <v>53</v>
      </c>
      <c r="C64" s="188" t="s">
        <v>65</v>
      </c>
      <c r="D64" s="188">
        <v>12</v>
      </c>
      <c r="E64" s="193">
        <v>4639</v>
      </c>
      <c r="F64" s="188" t="s">
        <v>1222</v>
      </c>
      <c r="G64" s="196">
        <v>46170</v>
      </c>
    </row>
    <row r="65" spans="1:7" ht="15.75" customHeight="1" x14ac:dyDescent="0.3">
      <c r="A65" s="188">
        <v>22029</v>
      </c>
      <c r="B65" s="188" t="s">
        <v>53</v>
      </c>
      <c r="C65" s="188" t="s">
        <v>66</v>
      </c>
      <c r="D65" s="188">
        <v>12</v>
      </c>
      <c r="E65" s="193">
        <v>5555.61</v>
      </c>
      <c r="F65" s="188" t="s">
        <v>1222</v>
      </c>
      <c r="G65" s="196">
        <v>46170</v>
      </c>
    </row>
    <row r="66" spans="1:7" ht="15.75" customHeight="1" x14ac:dyDescent="0.3">
      <c r="A66" s="188">
        <v>22032</v>
      </c>
      <c r="B66" s="188" t="s">
        <v>53</v>
      </c>
      <c r="C66" s="188" t="s">
        <v>67</v>
      </c>
      <c r="D66" s="188">
        <v>24</v>
      </c>
      <c r="E66" s="193">
        <v>1275.97</v>
      </c>
      <c r="F66" s="188" t="s">
        <v>1222</v>
      </c>
      <c r="G66" s="196">
        <v>46170</v>
      </c>
    </row>
    <row r="67" spans="1:7" ht="15.75" customHeight="1" x14ac:dyDescent="0.3">
      <c r="A67" s="2"/>
      <c r="B67" s="2"/>
      <c r="C67" s="2"/>
      <c r="D67" s="2"/>
      <c r="E67" s="3"/>
      <c r="F67" s="2"/>
      <c r="G67" s="4"/>
    </row>
    <row r="68" spans="1:7" ht="15.75" customHeight="1" x14ac:dyDescent="0.3">
      <c r="A68" s="188"/>
      <c r="B68" s="188"/>
      <c r="C68" s="195" t="s">
        <v>1247</v>
      </c>
      <c r="D68" s="188"/>
      <c r="E68" s="188"/>
      <c r="F68" s="188"/>
      <c r="G68" s="188"/>
    </row>
    <row r="69" spans="1:7" ht="15.75" customHeight="1" x14ac:dyDescent="0.3">
      <c r="A69" s="188">
        <v>18036</v>
      </c>
      <c r="B69" s="188" t="s">
        <v>74</v>
      </c>
      <c r="C69" s="188" t="s">
        <v>75</v>
      </c>
      <c r="D69" s="188">
        <v>0</v>
      </c>
      <c r="E69" s="193">
        <v>5086.8100000000004</v>
      </c>
      <c r="F69" s="188" t="s">
        <v>1222</v>
      </c>
      <c r="G69" s="196">
        <v>46098</v>
      </c>
    </row>
    <row r="70" spans="1:7" ht="15.75" customHeight="1" x14ac:dyDescent="0.3">
      <c r="A70" s="188">
        <v>18046</v>
      </c>
      <c r="B70" s="188" t="s">
        <v>72</v>
      </c>
      <c r="C70" s="188" t="s">
        <v>73</v>
      </c>
      <c r="D70" s="188">
        <v>12</v>
      </c>
      <c r="E70" s="193">
        <v>1896.76</v>
      </c>
      <c r="F70" s="188" t="s">
        <v>1222</v>
      </c>
      <c r="G70" s="196">
        <v>46098</v>
      </c>
    </row>
    <row r="71" spans="1:7" ht="15.75" customHeight="1" x14ac:dyDescent="0.3">
      <c r="A71" s="188">
        <v>18057</v>
      </c>
      <c r="B71" s="188" t="s">
        <v>69</v>
      </c>
      <c r="C71" s="188" t="s">
        <v>70</v>
      </c>
      <c r="D71" s="188">
        <v>0</v>
      </c>
      <c r="E71" s="193">
        <v>5184</v>
      </c>
      <c r="F71" s="188" t="s">
        <v>1222</v>
      </c>
      <c r="G71" s="196">
        <v>46098</v>
      </c>
    </row>
    <row r="72" spans="1:7" ht="15.75" customHeight="1" x14ac:dyDescent="0.3">
      <c r="A72" s="188">
        <v>18061</v>
      </c>
      <c r="B72" s="188" t="s">
        <v>76</v>
      </c>
      <c r="C72" s="188" t="s">
        <v>77</v>
      </c>
      <c r="D72" s="188">
        <v>12</v>
      </c>
      <c r="E72" s="193">
        <v>8794.16</v>
      </c>
      <c r="F72" s="188" t="s">
        <v>1222</v>
      </c>
      <c r="G72" s="196">
        <v>46098</v>
      </c>
    </row>
    <row r="73" spans="1:7" ht="15.75" customHeight="1" x14ac:dyDescent="0.3">
      <c r="A73" s="188"/>
      <c r="B73" s="188"/>
      <c r="C73" s="194" t="s">
        <v>1247</v>
      </c>
      <c r="D73" s="188"/>
      <c r="E73" s="188"/>
      <c r="F73" s="188"/>
      <c r="G73" s="188"/>
    </row>
    <row r="74" spans="1:7" ht="15.75" customHeight="1" x14ac:dyDescent="0.3">
      <c r="A74" s="188">
        <v>3555</v>
      </c>
      <c r="B74" s="188" t="s">
        <v>78</v>
      </c>
      <c r="C74" s="188" t="s">
        <v>79</v>
      </c>
      <c r="D74" s="188">
        <v>6</v>
      </c>
      <c r="E74" s="193">
        <v>15691.82</v>
      </c>
      <c r="F74" s="188" t="s">
        <v>1222</v>
      </c>
      <c r="G74" s="196">
        <v>46125</v>
      </c>
    </row>
    <row r="75" spans="1:7" ht="15.75" customHeight="1" x14ac:dyDescent="0.3">
      <c r="A75" s="188">
        <v>3558</v>
      </c>
      <c r="B75" s="188" t="s">
        <v>78</v>
      </c>
      <c r="C75" s="188" t="s">
        <v>80</v>
      </c>
      <c r="D75" s="188">
        <v>0</v>
      </c>
      <c r="E75" s="193">
        <v>5904.53</v>
      </c>
      <c r="F75" s="188" t="s">
        <v>1222</v>
      </c>
      <c r="G75" s="196">
        <v>46125</v>
      </c>
    </row>
    <row r="76" spans="1:7" ht="15.75" customHeight="1" x14ac:dyDescent="0.3">
      <c r="A76" s="188">
        <v>3559</v>
      </c>
      <c r="B76" s="188" t="s">
        <v>78</v>
      </c>
      <c r="C76" s="188" t="s">
        <v>81</v>
      </c>
      <c r="D76" s="188">
        <v>0</v>
      </c>
      <c r="E76" s="193">
        <v>7531.16</v>
      </c>
      <c r="F76" s="188" t="s">
        <v>1222</v>
      </c>
      <c r="G76" s="196">
        <v>46125</v>
      </c>
    </row>
    <row r="77" spans="1:7" ht="15.75" customHeight="1" x14ac:dyDescent="0.3">
      <c r="A77" s="188">
        <v>3563</v>
      </c>
      <c r="B77" s="188" t="s">
        <v>78</v>
      </c>
      <c r="C77" s="188" t="s">
        <v>82</v>
      </c>
      <c r="D77" s="188">
        <v>6</v>
      </c>
      <c r="E77" s="193">
        <v>5848.71</v>
      </c>
      <c r="F77" s="188" t="s">
        <v>1222</v>
      </c>
      <c r="G77" s="196">
        <v>46125</v>
      </c>
    </row>
    <row r="78" spans="1:7" ht="15.75" customHeight="1" x14ac:dyDescent="0.3">
      <c r="A78" s="188">
        <v>3566</v>
      </c>
      <c r="B78" s="188" t="s">
        <v>78</v>
      </c>
      <c r="C78" s="188" t="s">
        <v>83</v>
      </c>
      <c r="D78" s="188">
        <v>6</v>
      </c>
      <c r="E78" s="193">
        <v>14611.33</v>
      </c>
      <c r="F78" s="188" t="s">
        <v>1222</v>
      </c>
      <c r="G78" s="196">
        <v>46125</v>
      </c>
    </row>
    <row r="79" spans="1:7" ht="15.75" customHeight="1" x14ac:dyDescent="0.3">
      <c r="A79" s="188">
        <v>3568</v>
      </c>
      <c r="B79" s="188" t="s">
        <v>78</v>
      </c>
      <c r="C79" s="188" t="s">
        <v>84</v>
      </c>
      <c r="D79" s="188">
        <v>6</v>
      </c>
      <c r="E79" s="193">
        <v>5151.25</v>
      </c>
      <c r="F79" s="188" t="s">
        <v>1222</v>
      </c>
      <c r="G79" s="196">
        <v>46125</v>
      </c>
    </row>
    <row r="80" spans="1:7" ht="15.75" customHeight="1" x14ac:dyDescent="0.3">
      <c r="A80" s="188">
        <v>3569</v>
      </c>
      <c r="B80" s="188" t="s">
        <v>78</v>
      </c>
      <c r="C80" s="188" t="s">
        <v>85</v>
      </c>
      <c r="D80" s="188">
        <v>6</v>
      </c>
      <c r="E80" s="193">
        <v>6256.06</v>
      </c>
      <c r="F80" s="188" t="s">
        <v>1222</v>
      </c>
      <c r="G80" s="196">
        <v>46125</v>
      </c>
    </row>
    <row r="81" spans="1:7" ht="15.75" customHeight="1" x14ac:dyDescent="0.3">
      <c r="A81" s="188">
        <v>3571</v>
      </c>
      <c r="B81" s="188" t="s">
        <v>78</v>
      </c>
      <c r="C81" s="188" t="s">
        <v>86</v>
      </c>
      <c r="D81" s="188">
        <v>6</v>
      </c>
      <c r="E81" s="193">
        <v>12608.87</v>
      </c>
      <c r="F81" s="188" t="s">
        <v>1222</v>
      </c>
      <c r="G81" s="196">
        <v>46125</v>
      </c>
    </row>
    <row r="82" spans="1:7" ht="15.75" customHeight="1" x14ac:dyDescent="0.3">
      <c r="A82" s="188">
        <v>3572</v>
      </c>
      <c r="B82" s="188" t="s">
        <v>78</v>
      </c>
      <c r="C82" s="188" t="s">
        <v>87</v>
      </c>
      <c r="D82" s="188">
        <v>6</v>
      </c>
      <c r="E82" s="193">
        <v>5710.55</v>
      </c>
      <c r="F82" s="188" t="s">
        <v>1222</v>
      </c>
      <c r="G82" s="196">
        <v>46125</v>
      </c>
    </row>
    <row r="83" spans="1:7" ht="15.75" customHeight="1" x14ac:dyDescent="0.3">
      <c r="A83" s="188">
        <v>3573</v>
      </c>
      <c r="B83" s="188" t="s">
        <v>78</v>
      </c>
      <c r="C83" s="188" t="s">
        <v>88</v>
      </c>
      <c r="D83" s="188">
        <v>6</v>
      </c>
      <c r="E83" s="193">
        <v>7112.3</v>
      </c>
      <c r="F83" s="188" t="s">
        <v>1222</v>
      </c>
      <c r="G83" s="196">
        <v>46125</v>
      </c>
    </row>
    <row r="84" spans="1:7" ht="15.75" customHeight="1" x14ac:dyDescent="0.3">
      <c r="A84" s="188">
        <v>3574</v>
      </c>
      <c r="B84" s="188" t="s">
        <v>78</v>
      </c>
      <c r="C84" s="188" t="s">
        <v>89</v>
      </c>
      <c r="D84" s="188">
        <v>6</v>
      </c>
      <c r="E84" s="193">
        <v>10875.61</v>
      </c>
      <c r="F84" s="188" t="s">
        <v>1222</v>
      </c>
      <c r="G84" s="196">
        <v>46125</v>
      </c>
    </row>
    <row r="85" spans="1:7" ht="15.75" customHeight="1" x14ac:dyDescent="0.3">
      <c r="A85" s="188">
        <v>3575</v>
      </c>
      <c r="B85" s="188" t="s">
        <v>78</v>
      </c>
      <c r="C85" s="188" t="s">
        <v>90</v>
      </c>
      <c r="D85" s="188">
        <v>6</v>
      </c>
      <c r="E85" s="193">
        <v>14272.97</v>
      </c>
      <c r="F85" s="188" t="s">
        <v>1222</v>
      </c>
      <c r="G85" s="196">
        <v>46125</v>
      </c>
    </row>
    <row r="86" spans="1:7" ht="15.75" customHeight="1" x14ac:dyDescent="0.3">
      <c r="A86" s="188">
        <v>3576</v>
      </c>
      <c r="B86" s="188" t="s">
        <v>78</v>
      </c>
      <c r="C86" s="188" t="s">
        <v>91</v>
      </c>
      <c r="D86" s="188">
        <v>6</v>
      </c>
      <c r="E86" s="193">
        <v>3935.95</v>
      </c>
      <c r="F86" s="188" t="s">
        <v>1222</v>
      </c>
      <c r="G86" s="196">
        <v>46125</v>
      </c>
    </row>
    <row r="87" spans="1:7" ht="15.75" customHeight="1" x14ac:dyDescent="0.3">
      <c r="A87" s="188">
        <v>3577</v>
      </c>
      <c r="B87" s="188" t="s">
        <v>78</v>
      </c>
      <c r="C87" s="188" t="s">
        <v>92</v>
      </c>
      <c r="D87" s="188">
        <v>6</v>
      </c>
      <c r="E87" s="193">
        <v>5026.97</v>
      </c>
      <c r="F87" s="188" t="s">
        <v>1222</v>
      </c>
      <c r="G87" s="196">
        <v>46125</v>
      </c>
    </row>
    <row r="88" spans="1:7" ht="15.75" customHeight="1" x14ac:dyDescent="0.3">
      <c r="A88" s="188">
        <v>3578</v>
      </c>
      <c r="B88" s="188" t="s">
        <v>78</v>
      </c>
      <c r="C88" s="188" t="s">
        <v>93</v>
      </c>
      <c r="D88" s="188">
        <v>6</v>
      </c>
      <c r="E88" s="193">
        <v>6256.06</v>
      </c>
      <c r="F88" s="188" t="s">
        <v>1222</v>
      </c>
      <c r="G88" s="196">
        <v>46125</v>
      </c>
    </row>
    <row r="89" spans="1:7" ht="15.75" customHeight="1" x14ac:dyDescent="0.3">
      <c r="A89" s="188">
        <v>3579</v>
      </c>
      <c r="B89" s="188" t="s">
        <v>78</v>
      </c>
      <c r="C89" s="188" t="s">
        <v>94</v>
      </c>
      <c r="D89" s="188">
        <v>6</v>
      </c>
      <c r="E89" s="193">
        <v>9563.65</v>
      </c>
      <c r="F89" s="188" t="s">
        <v>1222</v>
      </c>
      <c r="G89" s="196">
        <v>46125</v>
      </c>
    </row>
    <row r="90" spans="1:7" ht="15.75" customHeight="1" x14ac:dyDescent="0.3">
      <c r="A90" s="188">
        <v>3580</v>
      </c>
      <c r="B90" s="188" t="s">
        <v>78</v>
      </c>
      <c r="C90" s="188" t="s">
        <v>95</v>
      </c>
      <c r="D90" s="188">
        <v>6</v>
      </c>
      <c r="E90" s="193">
        <v>12311.92</v>
      </c>
      <c r="F90" s="188" t="s">
        <v>1222</v>
      </c>
      <c r="G90" s="196">
        <v>46125</v>
      </c>
    </row>
    <row r="91" spans="1:7" ht="15.75" customHeight="1" x14ac:dyDescent="0.3">
      <c r="A91" s="2"/>
      <c r="B91" s="2"/>
      <c r="C91" s="2"/>
      <c r="D91" s="2"/>
      <c r="E91" s="3"/>
      <c r="F91" s="2"/>
      <c r="G91" s="4"/>
    </row>
    <row r="92" spans="1:7" ht="15.75" customHeight="1" x14ac:dyDescent="0.3">
      <c r="A92" s="188"/>
      <c r="B92" s="188"/>
      <c r="C92" s="195" t="s">
        <v>1248</v>
      </c>
      <c r="D92" s="188"/>
      <c r="E92" s="188"/>
      <c r="F92" s="188"/>
      <c r="G92" s="188"/>
    </row>
    <row r="93" spans="1:7" ht="15.75" customHeight="1" x14ac:dyDescent="0.3">
      <c r="A93" s="188"/>
      <c r="B93" s="188"/>
      <c r="C93" s="194" t="s">
        <v>1246</v>
      </c>
      <c r="D93" s="188"/>
      <c r="E93" s="188"/>
      <c r="F93" s="188"/>
      <c r="G93" s="188"/>
    </row>
    <row r="94" spans="1:7" ht="15.75" customHeight="1" x14ac:dyDescent="0.3">
      <c r="A94" s="188">
        <v>14156</v>
      </c>
      <c r="B94" s="188">
        <v>9376</v>
      </c>
      <c r="C94" s="188" t="s">
        <v>1249</v>
      </c>
      <c r="D94" s="188">
        <v>0</v>
      </c>
      <c r="E94" s="193">
        <v>4679.3</v>
      </c>
      <c r="F94" s="188" t="s">
        <v>1222</v>
      </c>
      <c r="G94" s="196">
        <v>46099</v>
      </c>
    </row>
    <row r="95" spans="1:7" ht="15.75" customHeight="1" x14ac:dyDescent="0.3">
      <c r="A95" s="188">
        <v>25032</v>
      </c>
      <c r="B95" s="188" t="s">
        <v>98</v>
      </c>
      <c r="C95" s="188" t="s">
        <v>99</v>
      </c>
      <c r="D95" s="188">
        <v>12</v>
      </c>
      <c r="E95" s="193">
        <v>3465.18</v>
      </c>
      <c r="F95" s="188" t="s">
        <v>1222</v>
      </c>
      <c r="G95" s="196">
        <v>46170</v>
      </c>
    </row>
    <row r="96" spans="1:7" ht="15.75" customHeight="1" x14ac:dyDescent="0.3">
      <c r="A96" s="188">
        <v>25033</v>
      </c>
      <c r="B96" s="188" t="s">
        <v>98</v>
      </c>
      <c r="C96" s="188" t="s">
        <v>100</v>
      </c>
      <c r="D96" s="188">
        <v>12</v>
      </c>
      <c r="E96" s="193">
        <v>4160</v>
      </c>
      <c r="F96" s="188" t="s">
        <v>1222</v>
      </c>
      <c r="G96" s="196">
        <v>46170</v>
      </c>
    </row>
    <row r="97" spans="1:7" ht="15.75" customHeight="1" x14ac:dyDescent="0.3">
      <c r="A97" s="188">
        <v>3859</v>
      </c>
      <c r="B97" s="188" t="s">
        <v>101</v>
      </c>
      <c r="C97" s="188" t="s">
        <v>102</v>
      </c>
      <c r="D97" s="188">
        <v>12</v>
      </c>
      <c r="E97" s="193">
        <v>8042.12</v>
      </c>
      <c r="F97" s="188" t="s">
        <v>1222</v>
      </c>
      <c r="G97" s="196">
        <v>46125</v>
      </c>
    </row>
    <row r="98" spans="1:7" ht="15.75" customHeight="1" x14ac:dyDescent="0.3">
      <c r="A98" s="188">
        <v>3860</v>
      </c>
      <c r="B98" s="188" t="s">
        <v>101</v>
      </c>
      <c r="C98" s="188" t="s">
        <v>103</v>
      </c>
      <c r="D98" s="188">
        <v>12</v>
      </c>
      <c r="E98" s="193">
        <v>9353.85</v>
      </c>
      <c r="F98" s="188" t="s">
        <v>1222</v>
      </c>
      <c r="G98" s="196">
        <v>46125</v>
      </c>
    </row>
    <row r="99" spans="1:7" ht="15.75" customHeight="1" x14ac:dyDescent="0.3">
      <c r="A99" s="188">
        <v>3861</v>
      </c>
      <c r="B99" s="188" t="s">
        <v>101</v>
      </c>
      <c r="C99" s="188" t="s">
        <v>104</v>
      </c>
      <c r="D99" s="188">
        <v>12</v>
      </c>
      <c r="E99" s="193">
        <v>14187.96</v>
      </c>
      <c r="F99" s="188" t="s">
        <v>1222</v>
      </c>
      <c r="G99" s="196">
        <v>46125</v>
      </c>
    </row>
    <row r="100" spans="1:7" ht="15.75" customHeight="1" x14ac:dyDescent="0.3">
      <c r="A100" s="188">
        <v>3862</v>
      </c>
      <c r="B100" s="188" t="s">
        <v>101</v>
      </c>
      <c r="C100" s="188" t="s">
        <v>105</v>
      </c>
      <c r="D100" s="188">
        <v>12</v>
      </c>
      <c r="E100" s="193">
        <v>16560.79</v>
      </c>
      <c r="F100" s="188" t="s">
        <v>1222</v>
      </c>
      <c r="G100" s="196">
        <v>46125</v>
      </c>
    </row>
    <row r="101" spans="1:7" ht="15.75" customHeight="1" x14ac:dyDescent="0.3">
      <c r="A101" s="188">
        <v>3865</v>
      </c>
      <c r="B101" s="188" t="s">
        <v>101</v>
      </c>
      <c r="C101" s="188" t="s">
        <v>109</v>
      </c>
      <c r="D101" s="188">
        <v>12</v>
      </c>
      <c r="E101" s="193">
        <v>3980.47</v>
      </c>
      <c r="F101" s="188" t="s">
        <v>1222</v>
      </c>
      <c r="G101" s="196">
        <v>46125</v>
      </c>
    </row>
    <row r="102" spans="1:7" ht="15" customHeight="1" x14ac:dyDescent="0.3">
      <c r="A102" s="188"/>
      <c r="B102" s="188"/>
      <c r="C102" s="194" t="s">
        <v>1250</v>
      </c>
      <c r="D102" s="188"/>
      <c r="E102" s="188"/>
      <c r="F102" s="188"/>
      <c r="G102" s="188"/>
    </row>
    <row r="103" spans="1:7" ht="15.75" customHeight="1" x14ac:dyDescent="0.3">
      <c r="A103" s="188">
        <v>14004</v>
      </c>
      <c r="B103" s="188">
        <v>13269</v>
      </c>
      <c r="C103" s="188" t="s">
        <v>97</v>
      </c>
      <c r="D103" s="188">
        <v>0</v>
      </c>
      <c r="E103" s="193">
        <v>1886.64</v>
      </c>
      <c r="F103" s="188" t="s">
        <v>1222</v>
      </c>
      <c r="G103" s="196">
        <v>46099</v>
      </c>
    </row>
    <row r="104" spans="1:7" ht="15.75" customHeight="1" x14ac:dyDescent="0.3">
      <c r="A104" s="188">
        <v>3086</v>
      </c>
      <c r="B104" s="188" t="s">
        <v>101</v>
      </c>
      <c r="C104" s="188" t="s">
        <v>1251</v>
      </c>
      <c r="D104" s="188">
        <v>12</v>
      </c>
      <c r="E104" s="193">
        <v>3411.24</v>
      </c>
      <c r="F104" s="188" t="s">
        <v>1222</v>
      </c>
      <c r="G104" s="196">
        <v>46125</v>
      </c>
    </row>
    <row r="105" spans="1:7" ht="15.75" customHeight="1" x14ac:dyDescent="0.3">
      <c r="A105" s="188">
        <v>3087</v>
      </c>
      <c r="B105" s="188" t="s">
        <v>101</v>
      </c>
      <c r="C105" s="188" t="s">
        <v>106</v>
      </c>
      <c r="D105" s="188">
        <v>12</v>
      </c>
      <c r="E105" s="193">
        <v>4520.75</v>
      </c>
      <c r="F105" s="188" t="s">
        <v>1222</v>
      </c>
      <c r="G105" s="196">
        <v>46125</v>
      </c>
    </row>
    <row r="106" spans="1:7" ht="15.75" customHeight="1" x14ac:dyDescent="0.3">
      <c r="A106" s="188">
        <v>3088</v>
      </c>
      <c r="B106" s="188" t="s">
        <v>101</v>
      </c>
      <c r="C106" s="188" t="s">
        <v>107</v>
      </c>
      <c r="D106" s="188">
        <v>12</v>
      </c>
      <c r="E106" s="193">
        <v>3295.33</v>
      </c>
      <c r="F106" s="188" t="s">
        <v>1222</v>
      </c>
      <c r="G106" s="196">
        <v>46125</v>
      </c>
    </row>
    <row r="107" spans="1:7" ht="15.75" customHeight="1" x14ac:dyDescent="0.3">
      <c r="A107" s="188">
        <v>3089</v>
      </c>
      <c r="B107" s="188" t="s">
        <v>101</v>
      </c>
      <c r="C107" s="188" t="s">
        <v>108</v>
      </c>
      <c r="D107" s="188">
        <v>12</v>
      </c>
      <c r="E107" s="193">
        <v>4272.38</v>
      </c>
      <c r="F107" s="188" t="s">
        <v>1222</v>
      </c>
      <c r="G107" s="196">
        <v>46125</v>
      </c>
    </row>
    <row r="108" spans="1:7" ht="15.75" customHeight="1" x14ac:dyDescent="0.3">
      <c r="A108" s="188">
        <v>3090</v>
      </c>
      <c r="B108" s="188" t="s">
        <v>101</v>
      </c>
      <c r="C108" s="188" t="s">
        <v>110</v>
      </c>
      <c r="D108" s="188">
        <v>12</v>
      </c>
      <c r="E108" s="193">
        <v>2599.84</v>
      </c>
      <c r="F108" s="188" t="s">
        <v>1222</v>
      </c>
      <c r="G108" s="196">
        <v>46125</v>
      </c>
    </row>
    <row r="109" spans="1:7" ht="15.75" customHeight="1" x14ac:dyDescent="0.3">
      <c r="A109" s="188">
        <v>3092</v>
      </c>
      <c r="B109" s="188" t="s">
        <v>101</v>
      </c>
      <c r="C109" s="188" t="s">
        <v>1252</v>
      </c>
      <c r="D109" s="188">
        <v>12</v>
      </c>
      <c r="E109" s="193">
        <v>14059.1</v>
      </c>
      <c r="F109" s="188" t="s">
        <v>1222</v>
      </c>
      <c r="G109" s="196">
        <v>46125</v>
      </c>
    </row>
    <row r="110" spans="1:7" ht="15.75" customHeight="1" x14ac:dyDescent="0.3">
      <c r="A110" s="188">
        <v>3093</v>
      </c>
      <c r="B110" s="188" t="s">
        <v>101</v>
      </c>
      <c r="C110" s="188" t="s">
        <v>111</v>
      </c>
      <c r="D110" s="188">
        <v>12</v>
      </c>
      <c r="E110" s="193">
        <v>21113.74</v>
      </c>
      <c r="F110" s="188" t="s">
        <v>1222</v>
      </c>
      <c r="G110" s="196">
        <v>46125</v>
      </c>
    </row>
    <row r="111" spans="1:7" ht="15.75" customHeight="1" x14ac:dyDescent="0.3">
      <c r="A111" s="188">
        <v>3094</v>
      </c>
      <c r="B111" s="188" t="s">
        <v>101</v>
      </c>
      <c r="C111" s="188" t="s">
        <v>1253</v>
      </c>
      <c r="D111" s="188">
        <v>12</v>
      </c>
      <c r="E111" s="193">
        <v>6441.65</v>
      </c>
      <c r="F111" s="188" t="s">
        <v>1222</v>
      </c>
      <c r="G111" s="196">
        <v>46125</v>
      </c>
    </row>
    <row r="112" spans="1:7" ht="15.75" customHeight="1" x14ac:dyDescent="0.3">
      <c r="A112" s="188">
        <v>3095</v>
      </c>
      <c r="B112" s="188" t="s">
        <v>101</v>
      </c>
      <c r="C112" s="188" t="s">
        <v>1254</v>
      </c>
      <c r="D112" s="188">
        <v>12</v>
      </c>
      <c r="E112" s="193">
        <v>10763.77</v>
      </c>
      <c r="F112" s="188" t="s">
        <v>1222</v>
      </c>
      <c r="G112" s="196">
        <v>46125</v>
      </c>
    </row>
    <row r="113" spans="1:7" ht="15.75" customHeight="1" x14ac:dyDescent="0.3">
      <c r="A113" s="188">
        <v>3096</v>
      </c>
      <c r="B113" s="188" t="s">
        <v>101</v>
      </c>
      <c r="C113" s="188" t="s">
        <v>1255</v>
      </c>
      <c r="D113" s="188">
        <v>12</v>
      </c>
      <c r="E113" s="193">
        <v>7319.33</v>
      </c>
      <c r="F113" s="188" t="s">
        <v>1222</v>
      </c>
      <c r="G113" s="196">
        <v>46125</v>
      </c>
    </row>
    <row r="114" spans="1:7" ht="15.75" customHeight="1" x14ac:dyDescent="0.3">
      <c r="A114" s="188">
        <v>3097</v>
      </c>
      <c r="B114" s="188" t="s">
        <v>101</v>
      </c>
      <c r="C114" s="188" t="s">
        <v>1256</v>
      </c>
      <c r="D114" s="188">
        <v>12</v>
      </c>
      <c r="E114" s="193">
        <v>8627.58</v>
      </c>
      <c r="F114" s="188" t="s">
        <v>1222</v>
      </c>
      <c r="G114" s="196">
        <v>46125</v>
      </c>
    </row>
    <row r="115" spans="1:7" ht="15.75" customHeight="1" x14ac:dyDescent="0.3">
      <c r="A115" s="188">
        <v>3098</v>
      </c>
      <c r="B115" s="188" t="s">
        <v>101</v>
      </c>
      <c r="C115" s="188" t="s">
        <v>1257</v>
      </c>
      <c r="D115" s="188">
        <v>12</v>
      </c>
      <c r="E115" s="193">
        <v>6806.05</v>
      </c>
      <c r="F115" s="188" t="s">
        <v>1222</v>
      </c>
      <c r="G115" s="196">
        <v>46125</v>
      </c>
    </row>
    <row r="116" spans="1:7" ht="15.75" customHeight="1" x14ac:dyDescent="0.3">
      <c r="A116" s="188">
        <v>3099</v>
      </c>
      <c r="B116" s="188" t="s">
        <v>101</v>
      </c>
      <c r="C116" s="188" t="s">
        <v>1258</v>
      </c>
      <c r="D116" s="188">
        <v>12</v>
      </c>
      <c r="E116" s="193">
        <v>8263.2999999999993</v>
      </c>
      <c r="F116" s="188" t="s">
        <v>1222</v>
      </c>
      <c r="G116" s="196">
        <v>46125</v>
      </c>
    </row>
    <row r="117" spans="1:7" ht="15.75" customHeight="1" x14ac:dyDescent="0.3">
      <c r="A117" s="180"/>
      <c r="B117" s="180"/>
      <c r="C117" s="180"/>
      <c r="D117" s="180"/>
      <c r="E117" s="181"/>
      <c r="F117" s="180"/>
      <c r="G117" s="184"/>
    </row>
    <row r="118" spans="1:7" ht="15.75" customHeight="1" x14ac:dyDescent="0.3">
      <c r="A118" s="188"/>
      <c r="B118" s="188"/>
      <c r="C118" s="195" t="s">
        <v>1259</v>
      </c>
      <c r="D118" s="188"/>
      <c r="E118" s="188"/>
      <c r="F118" s="188"/>
      <c r="G118" s="188"/>
    </row>
    <row r="119" spans="1:7" ht="15.75" customHeight="1" x14ac:dyDescent="0.3">
      <c r="A119" s="188"/>
      <c r="B119" s="188"/>
      <c r="C119" s="194" t="s">
        <v>113</v>
      </c>
      <c r="D119" s="188"/>
      <c r="E119" s="188"/>
      <c r="F119" s="188"/>
      <c r="G119" s="188"/>
    </row>
    <row r="120" spans="1:7" ht="15.75" customHeight="1" x14ac:dyDescent="0.3">
      <c r="A120" s="188">
        <v>14187</v>
      </c>
      <c r="B120" s="188" t="s">
        <v>137</v>
      </c>
      <c r="C120" s="188" t="s">
        <v>1260</v>
      </c>
      <c r="D120" s="188">
        <v>0</v>
      </c>
      <c r="E120" s="193">
        <v>2737.59</v>
      </c>
      <c r="F120" s="188" t="s">
        <v>1222</v>
      </c>
      <c r="G120" s="196">
        <v>46099</v>
      </c>
    </row>
    <row r="121" spans="1:7" ht="15.75" customHeight="1" x14ac:dyDescent="0.3">
      <c r="A121" s="188">
        <v>5064</v>
      </c>
      <c r="B121" s="188" t="s">
        <v>21</v>
      </c>
      <c r="C121" s="188" t="s">
        <v>114</v>
      </c>
      <c r="D121" s="188">
        <v>36</v>
      </c>
      <c r="E121" s="193">
        <v>1146.8900000000001</v>
      </c>
      <c r="F121" s="188" t="s">
        <v>1222</v>
      </c>
      <c r="G121" s="196">
        <v>46146</v>
      </c>
    </row>
    <row r="122" spans="1:7" ht="15.75" customHeight="1" x14ac:dyDescent="0.3">
      <c r="A122" s="188">
        <v>5065</v>
      </c>
      <c r="B122" s="188" t="s">
        <v>21</v>
      </c>
      <c r="C122" s="188" t="s">
        <v>115</v>
      </c>
      <c r="D122" s="188">
        <v>36</v>
      </c>
      <c r="E122" s="193">
        <v>1146.8900000000001</v>
      </c>
      <c r="F122" s="188" t="s">
        <v>1222</v>
      </c>
      <c r="G122" s="196">
        <v>46146</v>
      </c>
    </row>
    <row r="123" spans="1:7" ht="15.75" customHeight="1" x14ac:dyDescent="0.3">
      <c r="A123" s="188"/>
      <c r="B123" s="188"/>
      <c r="C123" s="194" t="s">
        <v>116</v>
      </c>
      <c r="D123" s="188"/>
      <c r="E123" s="188"/>
      <c r="F123" s="188"/>
      <c r="G123" s="188"/>
    </row>
    <row r="124" spans="1:7" ht="15.75" customHeight="1" x14ac:dyDescent="0.3">
      <c r="A124" s="188">
        <v>5055</v>
      </c>
      <c r="B124" s="188" t="s">
        <v>21</v>
      </c>
      <c r="C124" s="188" t="s">
        <v>117</v>
      </c>
      <c r="D124" s="188">
        <v>72</v>
      </c>
      <c r="E124" s="193">
        <v>1147.8900000000001</v>
      </c>
      <c r="F124" s="188" t="s">
        <v>1222</v>
      </c>
      <c r="G124" s="196">
        <v>46146</v>
      </c>
    </row>
    <row r="125" spans="1:7" ht="15.75" customHeight="1" x14ac:dyDescent="0.3">
      <c r="A125" s="188">
        <v>5056</v>
      </c>
      <c r="B125" s="188" t="s">
        <v>21</v>
      </c>
      <c r="C125" s="188" t="s">
        <v>118</v>
      </c>
      <c r="D125" s="188">
        <v>48</v>
      </c>
      <c r="E125" s="193">
        <v>1721.69</v>
      </c>
      <c r="F125" s="188" t="s">
        <v>1222</v>
      </c>
      <c r="G125" s="196">
        <v>46146</v>
      </c>
    </row>
    <row r="126" spans="1:7" ht="15.75" customHeight="1" x14ac:dyDescent="0.3">
      <c r="A126" s="188">
        <v>5057</v>
      </c>
      <c r="B126" s="188" t="s">
        <v>21</v>
      </c>
      <c r="C126" s="188" t="s">
        <v>119</v>
      </c>
      <c r="D126" s="188">
        <v>36</v>
      </c>
      <c r="E126" s="193">
        <v>2295.6799999999998</v>
      </c>
      <c r="F126" s="188" t="s">
        <v>1222</v>
      </c>
      <c r="G126" s="196">
        <v>46146</v>
      </c>
    </row>
    <row r="127" spans="1:7" ht="15.75" customHeight="1" x14ac:dyDescent="0.3">
      <c r="A127" s="188">
        <v>5058</v>
      </c>
      <c r="B127" s="188" t="s">
        <v>21</v>
      </c>
      <c r="C127" s="188" t="s">
        <v>120</v>
      </c>
      <c r="D127" s="188">
        <v>24</v>
      </c>
      <c r="E127" s="193">
        <v>3443.48</v>
      </c>
      <c r="F127" s="188" t="s">
        <v>1222</v>
      </c>
      <c r="G127" s="196">
        <v>46146</v>
      </c>
    </row>
    <row r="128" spans="1:7" ht="15.75" customHeight="1" x14ac:dyDescent="0.3">
      <c r="A128" s="188">
        <v>5059</v>
      </c>
      <c r="B128" s="188" t="s">
        <v>21</v>
      </c>
      <c r="C128" s="188" t="s">
        <v>121</v>
      </c>
      <c r="D128" s="188">
        <v>18</v>
      </c>
      <c r="E128" s="193">
        <v>4591.37</v>
      </c>
      <c r="F128" s="188" t="s">
        <v>1222</v>
      </c>
      <c r="G128" s="196">
        <v>46146</v>
      </c>
    </row>
    <row r="129" spans="1:7" ht="15.75" customHeight="1" x14ac:dyDescent="0.3">
      <c r="A129" s="188"/>
      <c r="B129" s="188"/>
      <c r="C129" s="194" t="s">
        <v>122</v>
      </c>
      <c r="D129" s="188"/>
      <c r="E129" s="188"/>
      <c r="F129" s="188"/>
      <c r="G129" s="188"/>
    </row>
    <row r="130" spans="1:7" ht="15.75" customHeight="1" x14ac:dyDescent="0.3">
      <c r="A130" s="188">
        <v>5060</v>
      </c>
      <c r="B130" s="188" t="s">
        <v>21</v>
      </c>
      <c r="C130" s="188" t="s">
        <v>123</v>
      </c>
      <c r="D130" s="188">
        <v>48</v>
      </c>
      <c r="E130" s="193">
        <v>2488.5500000000002</v>
      </c>
      <c r="F130" s="188" t="s">
        <v>1222</v>
      </c>
      <c r="G130" s="196">
        <v>46146</v>
      </c>
    </row>
    <row r="131" spans="1:7" ht="15.75" customHeight="1" x14ac:dyDescent="0.3">
      <c r="A131" s="188">
        <v>5061</v>
      </c>
      <c r="B131" s="188" t="s">
        <v>21</v>
      </c>
      <c r="C131" s="188" t="s">
        <v>124</v>
      </c>
      <c r="D131" s="188">
        <v>36</v>
      </c>
      <c r="E131" s="193">
        <v>3318.14</v>
      </c>
      <c r="F131" s="188" t="s">
        <v>1222</v>
      </c>
      <c r="G131" s="196">
        <v>46146</v>
      </c>
    </row>
    <row r="132" spans="1:7" ht="15.75" customHeight="1" x14ac:dyDescent="0.3">
      <c r="A132" s="188">
        <v>5062</v>
      </c>
      <c r="B132" s="188" t="s">
        <v>21</v>
      </c>
      <c r="C132" s="188" t="s">
        <v>125</v>
      </c>
      <c r="D132" s="188">
        <v>24</v>
      </c>
      <c r="E132" s="193">
        <v>4977.21</v>
      </c>
      <c r="F132" s="188" t="s">
        <v>1222</v>
      </c>
      <c r="G132" s="196">
        <v>46146</v>
      </c>
    </row>
    <row r="133" spans="1:7" ht="15.75" customHeight="1" x14ac:dyDescent="0.3">
      <c r="A133" s="188">
        <v>5063</v>
      </c>
      <c r="B133" s="188" t="s">
        <v>21</v>
      </c>
      <c r="C133" s="188" t="s">
        <v>126</v>
      </c>
      <c r="D133" s="188">
        <v>18</v>
      </c>
      <c r="E133" s="193">
        <v>6636.28</v>
      </c>
      <c r="F133" s="188" t="s">
        <v>1222</v>
      </c>
      <c r="G133" s="196">
        <v>46146</v>
      </c>
    </row>
    <row r="134" spans="1:7" ht="15.75" customHeight="1" x14ac:dyDescent="0.3">
      <c r="A134" s="188"/>
      <c r="B134" s="188"/>
      <c r="C134" s="194" t="s">
        <v>127</v>
      </c>
      <c r="D134" s="188"/>
      <c r="E134" s="188"/>
      <c r="F134" s="188"/>
      <c r="G134" s="188"/>
    </row>
    <row r="135" spans="1:7" ht="15.75" customHeight="1" x14ac:dyDescent="0.3">
      <c r="A135" s="188">
        <v>5104</v>
      </c>
      <c r="B135" s="188" t="s">
        <v>21</v>
      </c>
      <c r="C135" s="188" t="s">
        <v>129</v>
      </c>
      <c r="D135" s="188">
        <v>24</v>
      </c>
      <c r="E135" s="193">
        <v>3369.58</v>
      </c>
      <c r="F135" s="188" t="s">
        <v>1222</v>
      </c>
      <c r="G135" s="196">
        <v>46146</v>
      </c>
    </row>
    <row r="136" spans="1:7" ht="15.75" customHeight="1" x14ac:dyDescent="0.3">
      <c r="A136" s="188">
        <v>5105</v>
      </c>
      <c r="B136" s="188" t="s">
        <v>21</v>
      </c>
      <c r="C136" s="188" t="s">
        <v>130</v>
      </c>
      <c r="D136" s="188">
        <v>24</v>
      </c>
      <c r="E136" s="193">
        <v>3369.58</v>
      </c>
      <c r="F136" s="188" t="s">
        <v>1222</v>
      </c>
      <c r="G136" s="196">
        <v>46146</v>
      </c>
    </row>
    <row r="137" spans="1:7" ht="15.75" customHeight="1" x14ac:dyDescent="0.3">
      <c r="A137" s="188">
        <v>5106</v>
      </c>
      <c r="B137" s="188" t="s">
        <v>21</v>
      </c>
      <c r="C137" s="188" t="s">
        <v>131</v>
      </c>
      <c r="D137" s="188">
        <v>24</v>
      </c>
      <c r="E137" s="193">
        <v>3369.58</v>
      </c>
      <c r="F137" s="188" t="s">
        <v>1222</v>
      </c>
      <c r="G137" s="196">
        <v>46146</v>
      </c>
    </row>
    <row r="138" spans="1:7" ht="15.75" customHeight="1" x14ac:dyDescent="0.3">
      <c r="A138" s="188">
        <v>5107</v>
      </c>
      <c r="B138" s="188" t="s">
        <v>21</v>
      </c>
      <c r="C138" s="188" t="s">
        <v>132</v>
      </c>
      <c r="D138" s="188">
        <v>24</v>
      </c>
      <c r="E138" s="193">
        <v>3369.58</v>
      </c>
      <c r="F138" s="188" t="s">
        <v>1222</v>
      </c>
      <c r="G138" s="196">
        <v>46146</v>
      </c>
    </row>
    <row r="139" spans="1:7" ht="15.75" customHeight="1" x14ac:dyDescent="0.3">
      <c r="A139" s="180"/>
      <c r="B139" s="180"/>
      <c r="C139" s="180"/>
      <c r="D139" s="180"/>
      <c r="E139" s="181"/>
      <c r="F139" s="180"/>
      <c r="G139" s="184"/>
    </row>
    <row r="140" spans="1:7" ht="15.75" customHeight="1" x14ac:dyDescent="0.3">
      <c r="A140" s="188"/>
      <c r="B140" s="188"/>
      <c r="C140" s="195" t="s">
        <v>1261</v>
      </c>
      <c r="D140" s="188"/>
      <c r="E140" s="188"/>
      <c r="F140" s="188"/>
      <c r="G140" s="188"/>
    </row>
    <row r="141" spans="1:7" ht="15.75" customHeight="1" x14ac:dyDescent="0.3">
      <c r="A141" s="188"/>
      <c r="B141" s="188"/>
      <c r="C141" s="194" t="s">
        <v>1246</v>
      </c>
      <c r="D141" s="188"/>
      <c r="E141" s="188"/>
      <c r="F141" s="188"/>
      <c r="G141" s="188"/>
    </row>
    <row r="142" spans="1:7" ht="15.75" customHeight="1" x14ac:dyDescent="0.3">
      <c r="A142" s="188">
        <v>18071</v>
      </c>
      <c r="B142" s="188" t="s">
        <v>135</v>
      </c>
      <c r="C142" s="188" t="s">
        <v>136</v>
      </c>
      <c r="D142" s="188">
        <v>0</v>
      </c>
      <c r="E142" s="193">
        <v>3083.26</v>
      </c>
      <c r="F142" s="188" t="s">
        <v>1222</v>
      </c>
      <c r="G142" s="196">
        <v>46098</v>
      </c>
    </row>
    <row r="143" spans="1:7" ht="15.75" customHeight="1" x14ac:dyDescent="0.3">
      <c r="A143" s="188">
        <v>20000</v>
      </c>
      <c r="B143" s="188" t="s">
        <v>137</v>
      </c>
      <c r="C143" s="188" t="s">
        <v>138</v>
      </c>
      <c r="D143" s="188">
        <v>12</v>
      </c>
      <c r="E143" s="193">
        <v>2223</v>
      </c>
      <c r="F143" s="188" t="s">
        <v>1222</v>
      </c>
      <c r="G143" s="196">
        <v>46125</v>
      </c>
    </row>
    <row r="144" spans="1:7" ht="15.75" customHeight="1" x14ac:dyDescent="0.3">
      <c r="A144" s="188">
        <v>22008</v>
      </c>
      <c r="B144" s="188" t="s">
        <v>53</v>
      </c>
      <c r="C144" s="188" t="s">
        <v>139</v>
      </c>
      <c r="D144" s="188">
        <v>6</v>
      </c>
      <c r="E144" s="193">
        <v>5491</v>
      </c>
      <c r="F144" s="188" t="s">
        <v>1222</v>
      </c>
      <c r="G144" s="196">
        <v>46170</v>
      </c>
    </row>
    <row r="145" spans="1:7" ht="15.75" customHeight="1" x14ac:dyDescent="0.3">
      <c r="A145" s="188">
        <v>22023</v>
      </c>
      <c r="B145" s="188" t="s">
        <v>53</v>
      </c>
      <c r="C145" s="188" t="s">
        <v>140</v>
      </c>
      <c r="D145" s="188">
        <v>0</v>
      </c>
      <c r="E145" s="193">
        <v>6699.37</v>
      </c>
      <c r="F145" s="188" t="s">
        <v>1222</v>
      </c>
      <c r="G145" s="196">
        <v>46170</v>
      </c>
    </row>
    <row r="146" spans="1:7" ht="15.75" customHeight="1" x14ac:dyDescent="0.3">
      <c r="A146" s="188">
        <v>22024</v>
      </c>
      <c r="B146" s="188" t="s">
        <v>53</v>
      </c>
      <c r="C146" s="188" t="s">
        <v>141</v>
      </c>
      <c r="D146" s="188">
        <v>0</v>
      </c>
      <c r="E146" s="193">
        <v>9988.43</v>
      </c>
      <c r="F146" s="188" t="s">
        <v>1222</v>
      </c>
      <c r="G146" s="196">
        <v>46170</v>
      </c>
    </row>
    <row r="147" spans="1:7" ht="15.75" customHeight="1" x14ac:dyDescent="0.3">
      <c r="A147" s="188">
        <v>22025</v>
      </c>
      <c r="B147" s="188" t="s">
        <v>53</v>
      </c>
      <c r="C147" s="188" t="s">
        <v>142</v>
      </c>
      <c r="D147" s="188">
        <v>0</v>
      </c>
      <c r="E147" s="193">
        <v>10911.85</v>
      </c>
      <c r="F147" s="188" t="s">
        <v>1222</v>
      </c>
      <c r="G147" s="196">
        <v>46170</v>
      </c>
    </row>
    <row r="148" spans="1:7" ht="15.75" customHeight="1" x14ac:dyDescent="0.3">
      <c r="A148" s="188">
        <v>22026</v>
      </c>
      <c r="B148" s="188" t="s">
        <v>53</v>
      </c>
      <c r="C148" s="188" t="s">
        <v>143</v>
      </c>
      <c r="D148" s="188">
        <v>0</v>
      </c>
      <c r="E148" s="193">
        <v>11892.67</v>
      </c>
      <c r="F148" s="188" t="s">
        <v>1222</v>
      </c>
      <c r="G148" s="196">
        <v>46170</v>
      </c>
    </row>
    <row r="149" spans="1:7" ht="15.75" customHeight="1" x14ac:dyDescent="0.3">
      <c r="A149" s="188">
        <v>22027</v>
      </c>
      <c r="B149" s="188" t="s">
        <v>53</v>
      </c>
      <c r="C149" s="188" t="s">
        <v>144</v>
      </c>
      <c r="D149" s="188">
        <v>0</v>
      </c>
      <c r="E149" s="193">
        <v>14777.73</v>
      </c>
      <c r="F149" s="188" t="s">
        <v>1222</v>
      </c>
      <c r="G149" s="196">
        <v>46170</v>
      </c>
    </row>
    <row r="150" spans="1:7" ht="15.75" customHeight="1" x14ac:dyDescent="0.3">
      <c r="A150" s="188"/>
      <c r="B150" s="188"/>
      <c r="C150" s="194" t="s">
        <v>1262</v>
      </c>
      <c r="D150" s="188"/>
      <c r="E150" s="188"/>
      <c r="F150" s="188"/>
      <c r="G150" s="188"/>
    </row>
    <row r="151" spans="1:7" ht="15.75" customHeight="1" x14ac:dyDescent="0.3">
      <c r="A151" s="188">
        <v>2258</v>
      </c>
      <c r="B151" s="188" t="s">
        <v>150</v>
      </c>
      <c r="C151" s="188" t="s">
        <v>151</v>
      </c>
      <c r="D151" s="188">
        <v>0</v>
      </c>
      <c r="E151" s="193">
        <v>2429.6799999999998</v>
      </c>
      <c r="F151" s="188" t="s">
        <v>1222</v>
      </c>
      <c r="G151" s="196">
        <v>46170</v>
      </c>
    </row>
    <row r="152" spans="1:7" ht="15.75" customHeight="1" x14ac:dyDescent="0.3">
      <c r="A152" s="188">
        <v>2259</v>
      </c>
      <c r="B152" s="188" t="s">
        <v>150</v>
      </c>
      <c r="C152" s="188" t="s">
        <v>152</v>
      </c>
      <c r="D152" s="188">
        <v>0</v>
      </c>
      <c r="E152" s="193">
        <v>2429.6799999999998</v>
      </c>
      <c r="F152" s="188" t="s">
        <v>1222</v>
      </c>
      <c r="G152" s="196">
        <v>46170</v>
      </c>
    </row>
    <row r="153" spans="1:7" ht="15.75" customHeight="1" x14ac:dyDescent="0.3">
      <c r="A153" s="188">
        <v>2260</v>
      </c>
      <c r="B153" s="188" t="s">
        <v>150</v>
      </c>
      <c r="C153" s="188" t="s">
        <v>153</v>
      </c>
      <c r="D153" s="188">
        <v>0</v>
      </c>
      <c r="E153" s="193">
        <v>3030.19</v>
      </c>
      <c r="F153" s="188" t="s">
        <v>1222</v>
      </c>
      <c r="G153" s="196">
        <v>46170</v>
      </c>
    </row>
    <row r="154" spans="1:7" ht="15.75" customHeight="1" x14ac:dyDescent="0.3">
      <c r="A154" s="188">
        <v>2261</v>
      </c>
      <c r="B154" s="188" t="s">
        <v>150</v>
      </c>
      <c r="C154" s="188" t="s">
        <v>154</v>
      </c>
      <c r="D154" s="188">
        <v>0</v>
      </c>
      <c r="E154" s="193">
        <v>3986.28</v>
      </c>
      <c r="F154" s="188" t="s">
        <v>1222</v>
      </c>
      <c r="G154" s="196">
        <v>46170</v>
      </c>
    </row>
    <row r="155" spans="1:7" ht="15.75" customHeight="1" x14ac:dyDescent="0.3">
      <c r="A155" s="188">
        <v>2262</v>
      </c>
      <c r="B155" s="188" t="s">
        <v>150</v>
      </c>
      <c r="C155" s="188" t="s">
        <v>155</v>
      </c>
      <c r="D155" s="188">
        <v>0</v>
      </c>
      <c r="E155" s="193">
        <v>4159.47</v>
      </c>
      <c r="F155" s="188" t="s">
        <v>1222</v>
      </c>
      <c r="G155" s="196">
        <v>46170</v>
      </c>
    </row>
    <row r="156" spans="1:7" ht="15.75" customHeight="1" x14ac:dyDescent="0.3">
      <c r="A156" s="188">
        <v>2276</v>
      </c>
      <c r="B156" s="188" t="s">
        <v>150</v>
      </c>
      <c r="C156" s="188" t="s">
        <v>1527</v>
      </c>
      <c r="D156" s="188">
        <v>0</v>
      </c>
      <c r="E156" s="193">
        <v>6075.74</v>
      </c>
      <c r="F156" s="188" t="s">
        <v>1222</v>
      </c>
      <c r="G156" s="196">
        <v>46170</v>
      </c>
    </row>
    <row r="157" spans="1:7" ht="15.75" customHeight="1" x14ac:dyDescent="0.3">
      <c r="A157" s="188">
        <v>2277</v>
      </c>
      <c r="B157" s="188" t="s">
        <v>150</v>
      </c>
      <c r="C157" s="188" t="s">
        <v>1528</v>
      </c>
      <c r="D157" s="188">
        <v>0</v>
      </c>
      <c r="E157" s="193">
        <v>9062.89</v>
      </c>
      <c r="F157" s="188" t="s">
        <v>1222</v>
      </c>
      <c r="G157" s="196">
        <v>46170</v>
      </c>
    </row>
    <row r="158" spans="1:7" ht="15.75" customHeight="1" x14ac:dyDescent="0.3">
      <c r="A158" s="188">
        <v>2278</v>
      </c>
      <c r="B158" s="188" t="s">
        <v>150</v>
      </c>
      <c r="C158" s="188" t="s">
        <v>1529</v>
      </c>
      <c r="D158" s="188">
        <v>0</v>
      </c>
      <c r="E158" s="193">
        <v>3190.05</v>
      </c>
      <c r="F158" s="188" t="s">
        <v>1222</v>
      </c>
      <c r="G158" s="196">
        <v>46170</v>
      </c>
    </row>
    <row r="159" spans="1:7" ht="15.75" customHeight="1" x14ac:dyDescent="0.3">
      <c r="A159" s="188">
        <v>25036</v>
      </c>
      <c r="B159" s="188" t="s">
        <v>146</v>
      </c>
      <c r="C159" s="188" t="s">
        <v>156</v>
      </c>
      <c r="D159" s="188">
        <v>0</v>
      </c>
      <c r="E159" s="193">
        <v>12378.22</v>
      </c>
      <c r="F159" s="188" t="s">
        <v>1222</v>
      </c>
      <c r="G159" s="196">
        <v>46170</v>
      </c>
    </row>
    <row r="160" spans="1:7" ht="15.75" customHeight="1" x14ac:dyDescent="0.3">
      <c r="A160" s="188">
        <v>25039</v>
      </c>
      <c r="B160" s="188" t="s">
        <v>146</v>
      </c>
      <c r="C160" s="188" t="s">
        <v>157</v>
      </c>
      <c r="D160" s="188">
        <v>0</v>
      </c>
      <c r="E160" s="193">
        <v>34229.15</v>
      </c>
      <c r="F160" s="188" t="s">
        <v>1222</v>
      </c>
      <c r="G160" s="196">
        <v>46170</v>
      </c>
    </row>
    <row r="161" spans="1:7" ht="15.75" customHeight="1" x14ac:dyDescent="0.3">
      <c r="A161" s="188">
        <v>25041</v>
      </c>
      <c r="B161" s="188" t="s">
        <v>146</v>
      </c>
      <c r="C161" s="188" t="s">
        <v>147</v>
      </c>
      <c r="D161" s="188">
        <v>0</v>
      </c>
      <c r="E161" s="193">
        <v>2837.6</v>
      </c>
      <c r="F161" s="188" t="s">
        <v>1222</v>
      </c>
      <c r="G161" s="196">
        <v>46170</v>
      </c>
    </row>
    <row r="162" spans="1:7" ht="15.75" customHeight="1" x14ac:dyDescent="0.3">
      <c r="A162" s="188">
        <v>25043</v>
      </c>
      <c r="B162" s="188" t="s">
        <v>146</v>
      </c>
      <c r="C162" s="188" t="s">
        <v>1263</v>
      </c>
      <c r="D162" s="188">
        <v>0</v>
      </c>
      <c r="E162" s="193">
        <v>2947.94</v>
      </c>
      <c r="F162" s="188" t="s">
        <v>1222</v>
      </c>
      <c r="G162" s="196">
        <v>46170</v>
      </c>
    </row>
    <row r="163" spans="1:7" ht="15.75" customHeight="1" x14ac:dyDescent="0.3">
      <c r="A163" s="188">
        <v>25044</v>
      </c>
      <c r="B163" s="188" t="s">
        <v>146</v>
      </c>
      <c r="C163" s="188" t="s">
        <v>148</v>
      </c>
      <c r="D163" s="188">
        <v>0</v>
      </c>
      <c r="E163" s="193">
        <v>2947.94</v>
      </c>
      <c r="F163" s="188" t="s">
        <v>1222</v>
      </c>
      <c r="G163" s="196">
        <v>46170</v>
      </c>
    </row>
    <row r="164" spans="1:7" ht="15.75" customHeight="1" x14ac:dyDescent="0.3">
      <c r="A164" s="188">
        <v>25045</v>
      </c>
      <c r="B164" s="188" t="s">
        <v>146</v>
      </c>
      <c r="C164" s="188" t="s">
        <v>149</v>
      </c>
      <c r="D164" s="188">
        <v>0</v>
      </c>
      <c r="E164" s="193">
        <v>2947.94</v>
      </c>
      <c r="F164" s="188" t="s">
        <v>1222</v>
      </c>
      <c r="G164" s="196">
        <v>46170</v>
      </c>
    </row>
    <row r="165" spans="1:7" ht="15.75" customHeight="1" x14ac:dyDescent="0.3">
      <c r="A165" s="188">
        <v>28001</v>
      </c>
      <c r="B165" s="188" t="s">
        <v>1264</v>
      </c>
      <c r="C165" s="188" t="s">
        <v>1265</v>
      </c>
      <c r="D165" s="188">
        <v>10</v>
      </c>
      <c r="E165" s="193">
        <v>4192</v>
      </c>
      <c r="F165" s="188" t="s">
        <v>1222</v>
      </c>
      <c r="G165" s="196">
        <v>46113</v>
      </c>
    </row>
    <row r="166" spans="1:7" ht="15.75" customHeight="1" x14ac:dyDescent="0.3">
      <c r="A166" s="188">
        <v>28002</v>
      </c>
      <c r="B166" s="188" t="s">
        <v>1264</v>
      </c>
      <c r="C166" s="188" t="s">
        <v>1266</v>
      </c>
      <c r="D166" s="188">
        <v>10</v>
      </c>
      <c r="E166" s="193">
        <v>4400</v>
      </c>
      <c r="F166" s="188" t="s">
        <v>1222</v>
      </c>
      <c r="G166" s="196">
        <v>46113</v>
      </c>
    </row>
    <row r="167" spans="1:7" ht="15.75" customHeight="1" x14ac:dyDescent="0.3">
      <c r="A167" s="188">
        <v>28003</v>
      </c>
      <c r="B167" s="188" t="s">
        <v>1264</v>
      </c>
      <c r="C167" s="188" t="s">
        <v>157</v>
      </c>
      <c r="D167" s="188">
        <v>0</v>
      </c>
      <c r="E167" s="193">
        <v>11790</v>
      </c>
      <c r="F167" s="188" t="s">
        <v>1222</v>
      </c>
      <c r="G167" s="196">
        <v>46113</v>
      </c>
    </row>
    <row r="168" spans="1:7" ht="15.75" customHeight="1" x14ac:dyDescent="0.3">
      <c r="A168" s="188">
        <v>28004</v>
      </c>
      <c r="B168" s="188" t="s">
        <v>1264</v>
      </c>
      <c r="C168" s="188" t="s">
        <v>1267</v>
      </c>
      <c r="D168" s="188">
        <v>10</v>
      </c>
      <c r="E168" s="193">
        <v>3406</v>
      </c>
      <c r="F168" s="188" t="s">
        <v>1222</v>
      </c>
      <c r="G168" s="196">
        <v>46113</v>
      </c>
    </row>
    <row r="169" spans="1:7" ht="15.75" customHeight="1" x14ac:dyDescent="0.3">
      <c r="A169" s="188">
        <v>28005</v>
      </c>
      <c r="B169" s="188" t="s">
        <v>1264</v>
      </c>
      <c r="C169" s="188" t="s">
        <v>1268</v>
      </c>
      <c r="D169" s="188">
        <v>10</v>
      </c>
      <c r="E169" s="193">
        <v>4192</v>
      </c>
      <c r="F169" s="188" t="s">
        <v>1222</v>
      </c>
      <c r="G169" s="196">
        <v>46113</v>
      </c>
    </row>
    <row r="170" spans="1:7" ht="15.75" customHeight="1" x14ac:dyDescent="0.3">
      <c r="A170" s="188"/>
      <c r="B170" s="188"/>
      <c r="C170" s="194" t="s">
        <v>1269</v>
      </c>
      <c r="D170" s="188"/>
      <c r="E170" s="188"/>
      <c r="F170" s="188"/>
      <c r="G170" s="188"/>
    </row>
    <row r="171" spans="1:7" ht="15.75" customHeight="1" x14ac:dyDescent="0.3">
      <c r="A171" s="188">
        <v>3800</v>
      </c>
      <c r="B171" s="188" t="s">
        <v>101</v>
      </c>
      <c r="C171" s="188" t="s">
        <v>160</v>
      </c>
      <c r="D171" s="188">
        <v>6</v>
      </c>
      <c r="E171" s="193">
        <v>11392.42</v>
      </c>
      <c r="F171" s="188" t="s">
        <v>1222</v>
      </c>
      <c r="G171" s="196">
        <v>46125</v>
      </c>
    </row>
    <row r="172" spans="1:7" ht="15.75" customHeight="1" x14ac:dyDescent="0.3">
      <c r="A172" s="188">
        <v>3801</v>
      </c>
      <c r="B172" s="188" t="s">
        <v>101</v>
      </c>
      <c r="C172" s="188" t="s">
        <v>161</v>
      </c>
      <c r="D172" s="188">
        <v>6</v>
      </c>
      <c r="E172" s="193">
        <v>12037.81</v>
      </c>
      <c r="F172" s="188" t="s">
        <v>1222</v>
      </c>
      <c r="G172" s="196">
        <v>46125</v>
      </c>
    </row>
    <row r="173" spans="1:7" ht="15.75" customHeight="1" x14ac:dyDescent="0.3">
      <c r="A173" s="188">
        <v>3802</v>
      </c>
      <c r="B173" s="188" t="s">
        <v>101</v>
      </c>
      <c r="C173" s="188" t="s">
        <v>162</v>
      </c>
      <c r="D173" s="188">
        <v>6</v>
      </c>
      <c r="E173" s="193">
        <v>8885.56</v>
      </c>
      <c r="F173" s="188" t="s">
        <v>1222</v>
      </c>
      <c r="G173" s="196">
        <v>46125</v>
      </c>
    </row>
    <row r="174" spans="1:7" ht="15.75" customHeight="1" x14ac:dyDescent="0.3">
      <c r="A174" s="188">
        <v>6050</v>
      </c>
      <c r="B174" s="188" t="s">
        <v>163</v>
      </c>
      <c r="C174" s="188" t="s">
        <v>164</v>
      </c>
      <c r="D174" s="188">
        <v>12</v>
      </c>
      <c r="E174" s="193">
        <v>6867.51</v>
      </c>
      <c r="F174" s="188" t="s">
        <v>1222</v>
      </c>
      <c r="G174" s="196">
        <v>46111</v>
      </c>
    </row>
    <row r="175" spans="1:7" ht="15.75" customHeight="1" x14ac:dyDescent="0.3">
      <c r="A175" s="188">
        <v>6052</v>
      </c>
      <c r="B175" s="188" t="s">
        <v>163</v>
      </c>
      <c r="C175" s="188" t="s">
        <v>165</v>
      </c>
      <c r="D175" s="188">
        <v>12</v>
      </c>
      <c r="E175" s="193">
        <v>6867.51</v>
      </c>
      <c r="F175" s="188" t="s">
        <v>1222</v>
      </c>
      <c r="G175" s="196">
        <v>46111</v>
      </c>
    </row>
    <row r="176" spans="1:7" ht="15.75" customHeight="1" x14ac:dyDescent="0.3">
      <c r="A176" s="188"/>
      <c r="B176" s="188"/>
      <c r="C176" s="194" t="s">
        <v>1270</v>
      </c>
      <c r="D176" s="188"/>
      <c r="E176" s="188"/>
      <c r="F176" s="188"/>
      <c r="G176" s="188"/>
    </row>
    <row r="177" spans="1:7" ht="15.75" customHeight="1" x14ac:dyDescent="0.3">
      <c r="A177" s="188">
        <v>14005</v>
      </c>
      <c r="B177" s="188">
        <v>1560</v>
      </c>
      <c r="C177" s="188" t="s">
        <v>167</v>
      </c>
      <c r="D177" s="188">
        <v>0</v>
      </c>
      <c r="E177" s="193">
        <v>2240.17</v>
      </c>
      <c r="F177" s="188" t="s">
        <v>1222</v>
      </c>
      <c r="G177" s="196">
        <v>46099</v>
      </c>
    </row>
    <row r="178" spans="1:7" ht="15.75" customHeight="1" x14ac:dyDescent="0.3">
      <c r="A178" s="188">
        <v>14029</v>
      </c>
      <c r="B178" s="188">
        <v>7436</v>
      </c>
      <c r="C178" s="188" t="s">
        <v>168</v>
      </c>
      <c r="D178" s="188">
        <v>0</v>
      </c>
      <c r="E178" s="193">
        <v>1943.49</v>
      </c>
      <c r="F178" s="188" t="s">
        <v>1222</v>
      </c>
      <c r="G178" s="196">
        <v>46099</v>
      </c>
    </row>
    <row r="179" spans="1:7" ht="15.75" customHeight="1" x14ac:dyDescent="0.3">
      <c r="A179" s="188">
        <v>18006</v>
      </c>
      <c r="B179" s="188" t="s">
        <v>169</v>
      </c>
      <c r="C179" s="188" t="s">
        <v>170</v>
      </c>
      <c r="D179" s="188">
        <v>12</v>
      </c>
      <c r="E179" s="193">
        <v>2912.18</v>
      </c>
      <c r="F179" s="188" t="s">
        <v>1222</v>
      </c>
      <c r="G179" s="196">
        <v>46098</v>
      </c>
    </row>
    <row r="180" spans="1:7" ht="15.75" customHeight="1" x14ac:dyDescent="0.3">
      <c r="A180" s="188">
        <v>6031</v>
      </c>
      <c r="B180" s="188" t="s">
        <v>171</v>
      </c>
      <c r="C180" s="188" t="s">
        <v>172</v>
      </c>
      <c r="D180" s="188">
        <v>12</v>
      </c>
      <c r="E180" s="193">
        <v>8314.4599999999991</v>
      </c>
      <c r="F180" s="188" t="s">
        <v>1222</v>
      </c>
      <c r="G180" s="196">
        <v>46111</v>
      </c>
    </row>
    <row r="181" spans="1:7" ht="15.75" customHeight="1" x14ac:dyDescent="0.3">
      <c r="A181" s="188">
        <v>6032</v>
      </c>
      <c r="B181" s="188" t="s">
        <v>171</v>
      </c>
      <c r="C181" s="188" t="s">
        <v>173</v>
      </c>
      <c r="D181" s="188">
        <v>12</v>
      </c>
      <c r="E181" s="193">
        <v>8825.57</v>
      </c>
      <c r="F181" s="188" t="s">
        <v>1222</v>
      </c>
      <c r="G181" s="196">
        <v>46111</v>
      </c>
    </row>
    <row r="182" spans="1:7" ht="15.75" customHeight="1" x14ac:dyDescent="0.3">
      <c r="A182" s="188">
        <v>6055</v>
      </c>
      <c r="B182" s="188" t="s">
        <v>163</v>
      </c>
      <c r="C182" s="188" t="s">
        <v>174</v>
      </c>
      <c r="D182" s="188">
        <v>24</v>
      </c>
      <c r="E182" s="193">
        <v>8457.86</v>
      </c>
      <c r="F182" s="188" t="s">
        <v>1222</v>
      </c>
      <c r="G182" s="196">
        <v>46111</v>
      </c>
    </row>
    <row r="183" spans="1:7" ht="15.75" customHeight="1" x14ac:dyDescent="0.3">
      <c r="A183" s="188">
        <v>6056</v>
      </c>
      <c r="B183" s="188" t="s">
        <v>163</v>
      </c>
      <c r="C183" s="188" t="s">
        <v>175</v>
      </c>
      <c r="D183" s="188">
        <v>24</v>
      </c>
      <c r="E183" s="193">
        <v>9718.31</v>
      </c>
      <c r="F183" s="188" t="s">
        <v>1222</v>
      </c>
      <c r="G183" s="196">
        <v>46111</v>
      </c>
    </row>
    <row r="184" spans="1:7" ht="15.75" customHeight="1" x14ac:dyDescent="0.3">
      <c r="A184" s="188">
        <v>6071</v>
      </c>
      <c r="B184" s="188" t="s">
        <v>163</v>
      </c>
      <c r="C184" s="188" t="s">
        <v>176</v>
      </c>
      <c r="D184" s="188">
        <v>24</v>
      </c>
      <c r="E184" s="193">
        <v>7417.43</v>
      </c>
      <c r="F184" s="188" t="s">
        <v>1222</v>
      </c>
      <c r="G184" s="196">
        <v>46111</v>
      </c>
    </row>
    <row r="185" spans="1:7" ht="15.75" customHeight="1" x14ac:dyDescent="0.3">
      <c r="A185" s="188"/>
      <c r="B185" s="188"/>
      <c r="C185" s="194" t="s">
        <v>1271</v>
      </c>
      <c r="D185" s="188"/>
      <c r="E185" s="188"/>
      <c r="F185" s="188"/>
      <c r="G185" s="188"/>
    </row>
    <row r="186" spans="1:7" ht="15.75" customHeight="1" x14ac:dyDescent="0.3">
      <c r="A186" s="188">
        <v>14000</v>
      </c>
      <c r="B186" s="188">
        <v>12184</v>
      </c>
      <c r="C186" s="188" t="s">
        <v>178</v>
      </c>
      <c r="D186" s="188">
        <v>0</v>
      </c>
      <c r="E186" s="193">
        <v>2469.34</v>
      </c>
      <c r="F186" s="188" t="s">
        <v>1222</v>
      </c>
      <c r="G186" s="196">
        <v>46099</v>
      </c>
    </row>
    <row r="187" spans="1:7" ht="15.75" customHeight="1" x14ac:dyDescent="0.3">
      <c r="A187" s="188">
        <v>14032</v>
      </c>
      <c r="B187" s="188">
        <v>11661</v>
      </c>
      <c r="C187" s="188" t="s">
        <v>179</v>
      </c>
      <c r="D187" s="188">
        <v>12</v>
      </c>
      <c r="E187" s="193">
        <v>2218.85</v>
      </c>
      <c r="F187" s="188" t="s">
        <v>1222</v>
      </c>
      <c r="G187" s="196">
        <v>46099</v>
      </c>
    </row>
    <row r="188" spans="1:7" ht="15.75" customHeight="1" x14ac:dyDescent="0.3">
      <c r="A188" s="188">
        <v>14033</v>
      </c>
      <c r="B188" s="188">
        <v>11662</v>
      </c>
      <c r="C188" s="188" t="s">
        <v>180</v>
      </c>
      <c r="D188" s="188">
        <v>12</v>
      </c>
      <c r="E188" s="193">
        <v>2904.58</v>
      </c>
      <c r="F188" s="188" t="s">
        <v>1222</v>
      </c>
      <c r="G188" s="196">
        <v>46099</v>
      </c>
    </row>
    <row r="189" spans="1:7" ht="15.75" customHeight="1" x14ac:dyDescent="0.3">
      <c r="A189" s="188">
        <v>14129</v>
      </c>
      <c r="B189" s="188">
        <v>11663</v>
      </c>
      <c r="C189" s="188" t="s">
        <v>181</v>
      </c>
      <c r="D189" s="188">
        <v>12</v>
      </c>
      <c r="E189" s="193">
        <v>6660.1</v>
      </c>
      <c r="F189" s="188" t="s">
        <v>1222</v>
      </c>
      <c r="G189" s="196">
        <v>46099</v>
      </c>
    </row>
    <row r="190" spans="1:7" ht="15.75" customHeight="1" x14ac:dyDescent="0.3">
      <c r="A190" s="188">
        <v>14143</v>
      </c>
      <c r="B190" s="188">
        <v>636</v>
      </c>
      <c r="C190" s="188" t="s">
        <v>1272</v>
      </c>
      <c r="D190" s="188">
        <v>0</v>
      </c>
      <c r="E190" s="193">
        <v>8077.75</v>
      </c>
      <c r="F190" s="188" t="s">
        <v>1222</v>
      </c>
      <c r="G190" s="196">
        <v>46099</v>
      </c>
    </row>
    <row r="191" spans="1:7" ht="15.75" customHeight="1" x14ac:dyDescent="0.3">
      <c r="A191" s="188">
        <v>14157</v>
      </c>
      <c r="B191" s="188">
        <v>7273</v>
      </c>
      <c r="C191" s="188" t="s">
        <v>184</v>
      </c>
      <c r="D191" s="188">
        <v>0</v>
      </c>
      <c r="E191" s="193">
        <v>12135.27</v>
      </c>
      <c r="F191" s="188" t="s">
        <v>1222</v>
      </c>
      <c r="G191" s="196">
        <v>46099</v>
      </c>
    </row>
    <row r="192" spans="1:7" ht="15.75" customHeight="1" x14ac:dyDescent="0.3">
      <c r="A192" s="188">
        <v>14189</v>
      </c>
      <c r="B192" s="188" t="s">
        <v>137</v>
      </c>
      <c r="C192" s="188" t="s">
        <v>1503</v>
      </c>
      <c r="D192" s="188">
        <v>0</v>
      </c>
      <c r="E192" s="193">
        <v>6266.41</v>
      </c>
      <c r="F192" s="188" t="s">
        <v>1222</v>
      </c>
      <c r="G192" s="196">
        <v>46099</v>
      </c>
    </row>
    <row r="193" spans="1:8" ht="15.75" customHeight="1" x14ac:dyDescent="0.3">
      <c r="A193" s="188">
        <v>25003</v>
      </c>
      <c r="B193" s="188" t="s">
        <v>137</v>
      </c>
      <c r="C193" s="188" t="s">
        <v>182</v>
      </c>
      <c r="D193" s="188">
        <v>0</v>
      </c>
      <c r="E193" s="193">
        <v>4377.75</v>
      </c>
      <c r="F193" s="188" t="s">
        <v>1222</v>
      </c>
      <c r="G193" s="196">
        <v>46170</v>
      </c>
    </row>
    <row r="194" spans="1:8" ht="15.75" customHeight="1" x14ac:dyDescent="0.3">
      <c r="A194" s="188">
        <v>25076</v>
      </c>
      <c r="B194" s="188" t="s">
        <v>137</v>
      </c>
      <c r="C194" s="188" t="s">
        <v>183</v>
      </c>
      <c r="D194" s="188">
        <v>0</v>
      </c>
      <c r="E194" s="193">
        <v>24258.68</v>
      </c>
      <c r="F194" s="188" t="s">
        <v>1222</v>
      </c>
      <c r="G194" s="196">
        <v>46170</v>
      </c>
    </row>
    <row r="195" spans="1:8" ht="15.75" customHeight="1" x14ac:dyDescent="0.3">
      <c r="A195" s="188">
        <v>6061</v>
      </c>
      <c r="B195" s="188" t="s">
        <v>171</v>
      </c>
      <c r="C195" s="188" t="s">
        <v>185</v>
      </c>
      <c r="D195" s="188">
        <v>6</v>
      </c>
      <c r="E195" s="193">
        <v>7063.38</v>
      </c>
      <c r="F195" s="188" t="s">
        <v>1222</v>
      </c>
      <c r="G195" s="196">
        <v>46111</v>
      </c>
    </row>
    <row r="196" spans="1:8" ht="15.75" customHeight="1" x14ac:dyDescent="0.3">
      <c r="A196" s="188">
        <v>6062</v>
      </c>
      <c r="B196" s="188" t="s">
        <v>171</v>
      </c>
      <c r="C196" s="188" t="s">
        <v>186</v>
      </c>
      <c r="D196" s="188">
        <v>6</v>
      </c>
      <c r="E196" s="193">
        <v>9935.8700000000008</v>
      </c>
      <c r="F196" s="188" t="s">
        <v>1222</v>
      </c>
      <c r="G196" s="196">
        <v>46111</v>
      </c>
    </row>
    <row r="197" spans="1:8" ht="15.75" customHeight="1" x14ac:dyDescent="0.3">
      <c r="A197" s="188">
        <v>6063</v>
      </c>
      <c r="B197" s="188" t="s">
        <v>171</v>
      </c>
      <c r="C197" s="188" t="s">
        <v>187</v>
      </c>
      <c r="D197" s="188">
        <v>6</v>
      </c>
      <c r="E197" s="193">
        <v>10175.030000000001</v>
      </c>
      <c r="F197" s="188" t="s">
        <v>1222</v>
      </c>
      <c r="G197" s="196">
        <v>46111</v>
      </c>
    </row>
    <row r="198" spans="1:8" ht="15.75" customHeight="1" x14ac:dyDescent="0.3">
      <c r="A198" s="188"/>
      <c r="B198" s="188"/>
      <c r="C198" s="194" t="s">
        <v>1273</v>
      </c>
      <c r="D198" s="188"/>
      <c r="E198" s="188"/>
      <c r="F198" s="188"/>
      <c r="G198" s="188"/>
    </row>
    <row r="199" spans="1:8" ht="15.75" customHeight="1" x14ac:dyDescent="0.3">
      <c r="A199" s="188">
        <v>3030</v>
      </c>
      <c r="B199" s="188" t="s">
        <v>189</v>
      </c>
      <c r="C199" s="188" t="s">
        <v>190</v>
      </c>
      <c r="D199" s="188">
        <v>12</v>
      </c>
      <c r="E199" s="193">
        <v>12818.39</v>
      </c>
      <c r="F199" s="188" t="s">
        <v>1222</v>
      </c>
      <c r="G199" s="196">
        <v>46125</v>
      </c>
    </row>
    <row r="200" spans="1:8" ht="15.75" customHeight="1" x14ac:dyDescent="0.3">
      <c r="A200" s="188">
        <v>3031</v>
      </c>
      <c r="B200" s="188" t="s">
        <v>189</v>
      </c>
      <c r="C200" s="188" t="s">
        <v>191</v>
      </c>
      <c r="D200" s="188">
        <v>8</v>
      </c>
      <c r="E200" s="193">
        <v>19207.009999999998</v>
      </c>
      <c r="F200" s="188" t="s">
        <v>1222</v>
      </c>
      <c r="G200" s="196">
        <v>46125</v>
      </c>
    </row>
    <row r="201" spans="1:8" ht="15.75" customHeight="1" x14ac:dyDescent="0.3">
      <c r="A201" s="188">
        <v>3032</v>
      </c>
      <c r="B201" s="188" t="s">
        <v>189</v>
      </c>
      <c r="C201" s="188" t="s">
        <v>192</v>
      </c>
      <c r="D201" s="188">
        <v>4</v>
      </c>
      <c r="E201" s="193">
        <v>31986.41</v>
      </c>
      <c r="F201" s="188" t="s">
        <v>1222</v>
      </c>
      <c r="G201" s="196">
        <v>46125</v>
      </c>
    </row>
    <row r="202" spans="1:8" ht="15.75" customHeight="1" x14ac:dyDescent="0.3">
      <c r="A202" s="188"/>
      <c r="B202" s="188"/>
      <c r="C202" s="194" t="s">
        <v>1274</v>
      </c>
      <c r="D202" s="188"/>
      <c r="E202" s="188"/>
      <c r="F202" s="188"/>
      <c r="G202" s="188"/>
    </row>
    <row r="203" spans="1:8" ht="15.75" customHeight="1" x14ac:dyDescent="0.3">
      <c r="A203" s="188">
        <v>3027</v>
      </c>
      <c r="B203" s="188" t="s">
        <v>189</v>
      </c>
      <c r="C203" s="188" t="s">
        <v>194</v>
      </c>
      <c r="D203" s="188">
        <v>10</v>
      </c>
      <c r="E203" s="193">
        <v>3732.5</v>
      </c>
      <c r="F203" s="188" t="s">
        <v>1222</v>
      </c>
      <c r="G203" s="196">
        <v>46125</v>
      </c>
    </row>
    <row r="204" spans="1:8" ht="15.75" customHeight="1" x14ac:dyDescent="0.3">
      <c r="A204" s="188">
        <v>3028</v>
      </c>
      <c r="B204" s="188" t="s">
        <v>189</v>
      </c>
      <c r="C204" s="188" t="s">
        <v>195</v>
      </c>
      <c r="D204" s="188">
        <v>10</v>
      </c>
      <c r="E204" s="193">
        <v>3732.5</v>
      </c>
      <c r="F204" s="188" t="s">
        <v>1222</v>
      </c>
      <c r="G204" s="196">
        <v>46125</v>
      </c>
    </row>
    <row r="205" spans="1:8" ht="15.75" customHeight="1" x14ac:dyDescent="0.3">
      <c r="A205" s="188">
        <v>3029</v>
      </c>
      <c r="B205" s="188" t="s">
        <v>189</v>
      </c>
      <c r="C205" s="188" t="s">
        <v>196</v>
      </c>
      <c r="D205" s="188">
        <v>10</v>
      </c>
      <c r="E205" s="193">
        <v>3732.5</v>
      </c>
      <c r="F205" s="188" t="s">
        <v>1222</v>
      </c>
      <c r="G205" s="196">
        <v>46125</v>
      </c>
      <c r="H205" s="1"/>
    </row>
    <row r="206" spans="1:8" ht="15.75" customHeight="1" x14ac:dyDescent="0.3">
      <c r="A206" s="180"/>
      <c r="B206" s="180"/>
      <c r="C206" s="182"/>
      <c r="D206" s="180"/>
      <c r="E206" s="180"/>
      <c r="F206" s="180"/>
      <c r="G206" s="180"/>
    </row>
    <row r="207" spans="1:8" ht="15.75" customHeight="1" x14ac:dyDescent="0.3">
      <c r="A207" s="188"/>
      <c r="B207" s="188"/>
      <c r="C207" s="195" t="s">
        <v>1275</v>
      </c>
      <c r="D207" s="188"/>
      <c r="E207" s="188"/>
      <c r="F207" s="188"/>
      <c r="G207" s="188"/>
    </row>
    <row r="208" spans="1:8" ht="15.75" customHeight="1" x14ac:dyDescent="0.3">
      <c r="A208" s="188"/>
      <c r="B208" s="188"/>
      <c r="C208" s="194" t="s">
        <v>1246</v>
      </c>
      <c r="D208" s="188"/>
      <c r="E208" s="188"/>
      <c r="F208" s="188"/>
      <c r="G208" s="188"/>
    </row>
    <row r="209" spans="1:7" ht="15.75" customHeight="1" x14ac:dyDescent="0.3">
      <c r="A209" s="188">
        <v>18045</v>
      </c>
      <c r="B209" s="188" t="s">
        <v>198</v>
      </c>
      <c r="C209" s="188" t="s">
        <v>199</v>
      </c>
      <c r="D209" s="188">
        <v>10</v>
      </c>
      <c r="E209" s="193">
        <v>758.37</v>
      </c>
      <c r="F209" s="188" t="s">
        <v>1222</v>
      </c>
      <c r="G209" s="196">
        <v>46098</v>
      </c>
    </row>
    <row r="210" spans="1:7" ht="15.75" customHeight="1" x14ac:dyDescent="0.3">
      <c r="A210" s="188">
        <v>18060</v>
      </c>
      <c r="B210" s="188" t="s">
        <v>202</v>
      </c>
      <c r="C210" s="188" t="s">
        <v>203</v>
      </c>
      <c r="D210" s="188">
        <v>20</v>
      </c>
      <c r="E210" s="193">
        <v>6980.37</v>
      </c>
      <c r="F210" s="188" t="s">
        <v>1222</v>
      </c>
      <c r="G210" s="196">
        <v>46098</v>
      </c>
    </row>
    <row r="211" spans="1:7" ht="15.75" customHeight="1" x14ac:dyDescent="0.3">
      <c r="A211" s="188">
        <v>25085</v>
      </c>
      <c r="B211" s="188" t="s">
        <v>137</v>
      </c>
      <c r="C211" s="188" t="s">
        <v>200</v>
      </c>
      <c r="D211" s="188">
        <v>0</v>
      </c>
      <c r="E211" s="193">
        <v>3105.02</v>
      </c>
      <c r="F211" s="188" t="s">
        <v>1222</v>
      </c>
      <c r="G211" s="196">
        <v>46170</v>
      </c>
    </row>
    <row r="212" spans="1:7" ht="15.75" customHeight="1" x14ac:dyDescent="0.3">
      <c r="A212" s="188"/>
      <c r="B212" s="188"/>
      <c r="C212" s="194" t="s">
        <v>1275</v>
      </c>
      <c r="D212" s="188"/>
      <c r="E212" s="188"/>
      <c r="F212" s="188"/>
      <c r="G212" s="188"/>
    </row>
    <row r="213" spans="1:7" ht="15.75" customHeight="1" x14ac:dyDescent="0.3">
      <c r="A213" s="188">
        <v>14024</v>
      </c>
      <c r="B213" s="188">
        <v>12626</v>
      </c>
      <c r="C213" s="188" t="s">
        <v>201</v>
      </c>
      <c r="D213" s="188">
        <v>0</v>
      </c>
      <c r="E213" s="193">
        <v>5741.65</v>
      </c>
      <c r="F213" s="188" t="s">
        <v>1222</v>
      </c>
      <c r="G213" s="196">
        <v>46099</v>
      </c>
    </row>
    <row r="214" spans="1:7" ht="15.75" customHeight="1" x14ac:dyDescent="0.3">
      <c r="A214" s="188">
        <v>14025</v>
      </c>
      <c r="B214" s="188">
        <v>12639</v>
      </c>
      <c r="C214" s="188" t="s">
        <v>204</v>
      </c>
      <c r="D214" s="188">
        <v>0</v>
      </c>
      <c r="E214" s="193">
        <v>1094.32</v>
      </c>
      <c r="F214" s="188" t="s">
        <v>1222</v>
      </c>
      <c r="G214" s="196">
        <v>46099</v>
      </c>
    </row>
    <row r="215" spans="1:7" ht="15.75" customHeight="1" x14ac:dyDescent="0.3">
      <c r="A215" s="188">
        <v>14027</v>
      </c>
      <c r="B215" s="188">
        <v>1206</v>
      </c>
      <c r="C215" s="188" t="s">
        <v>205</v>
      </c>
      <c r="D215" s="188">
        <v>0</v>
      </c>
      <c r="E215" s="193">
        <v>685.73</v>
      </c>
      <c r="F215" s="188" t="s">
        <v>1222</v>
      </c>
      <c r="G215" s="196">
        <v>46099</v>
      </c>
    </row>
    <row r="216" spans="1:7" ht="15.75" customHeight="1" x14ac:dyDescent="0.3">
      <c r="A216" s="188">
        <v>14028</v>
      </c>
      <c r="B216" s="188">
        <v>6594</v>
      </c>
      <c r="C216" s="188" t="s">
        <v>1276</v>
      </c>
      <c r="D216" s="188">
        <v>0</v>
      </c>
      <c r="E216" s="193">
        <v>749.68</v>
      </c>
      <c r="F216" s="188" t="s">
        <v>1222</v>
      </c>
      <c r="G216" s="196">
        <v>46099</v>
      </c>
    </row>
    <row r="217" spans="1:7" ht="15.75" customHeight="1" x14ac:dyDescent="0.3">
      <c r="A217" s="188">
        <v>14037</v>
      </c>
      <c r="B217" s="188">
        <v>11530</v>
      </c>
      <c r="C217" s="188" t="s">
        <v>206</v>
      </c>
      <c r="D217" s="188">
        <v>0</v>
      </c>
      <c r="E217" s="193">
        <v>4947.55</v>
      </c>
      <c r="F217" s="188" t="s">
        <v>1222</v>
      </c>
      <c r="G217" s="196">
        <v>46099</v>
      </c>
    </row>
    <row r="218" spans="1:7" ht="15.75" customHeight="1" x14ac:dyDescent="0.3">
      <c r="A218" s="188">
        <v>14038</v>
      </c>
      <c r="B218" s="188">
        <v>11620</v>
      </c>
      <c r="C218" s="188" t="s">
        <v>207</v>
      </c>
      <c r="D218" s="188">
        <v>0</v>
      </c>
      <c r="E218" s="193">
        <v>2829.96</v>
      </c>
      <c r="F218" s="188" t="s">
        <v>1222</v>
      </c>
      <c r="G218" s="196">
        <v>46099</v>
      </c>
    </row>
    <row r="219" spans="1:7" ht="15.75" customHeight="1" x14ac:dyDescent="0.3">
      <c r="A219" s="188">
        <v>14039</v>
      </c>
      <c r="B219" s="188">
        <v>10908</v>
      </c>
      <c r="C219" s="188" t="s">
        <v>208</v>
      </c>
      <c r="D219" s="188">
        <v>0</v>
      </c>
      <c r="E219" s="193">
        <v>781.66</v>
      </c>
      <c r="F219" s="188" t="s">
        <v>1222</v>
      </c>
      <c r="G219" s="196">
        <v>46099</v>
      </c>
    </row>
    <row r="220" spans="1:7" ht="15.75" customHeight="1" x14ac:dyDescent="0.3">
      <c r="A220" s="188">
        <v>14073</v>
      </c>
      <c r="B220" s="188">
        <v>7477</v>
      </c>
      <c r="C220" s="188" t="s">
        <v>209</v>
      </c>
      <c r="D220" s="188">
        <v>10</v>
      </c>
      <c r="E220" s="193">
        <v>893.58</v>
      </c>
      <c r="F220" s="188" t="s">
        <v>1222</v>
      </c>
      <c r="G220" s="196">
        <v>46099</v>
      </c>
    </row>
    <row r="221" spans="1:7" ht="15.75" customHeight="1" x14ac:dyDescent="0.3">
      <c r="A221" s="180"/>
      <c r="B221" s="180"/>
      <c r="C221" s="180"/>
      <c r="D221" s="180"/>
      <c r="E221" s="181"/>
      <c r="F221" s="180"/>
      <c r="G221" s="184"/>
    </row>
    <row r="222" spans="1:7" ht="15.75" customHeight="1" x14ac:dyDescent="0.3">
      <c r="A222" s="188"/>
      <c r="B222" s="188"/>
      <c r="C222" s="195" t="s">
        <v>1277</v>
      </c>
      <c r="D222" s="188"/>
      <c r="E222" s="188"/>
      <c r="F222" s="188"/>
      <c r="G222" s="188"/>
    </row>
    <row r="223" spans="1:7" ht="15.75" customHeight="1" x14ac:dyDescent="0.3">
      <c r="A223" s="188"/>
      <c r="B223" s="188"/>
      <c r="C223" s="194" t="s">
        <v>1278</v>
      </c>
      <c r="D223" s="188"/>
      <c r="E223" s="188"/>
      <c r="F223" s="188"/>
      <c r="G223" s="188"/>
    </row>
    <row r="224" spans="1:7" ht="15.75" customHeight="1" x14ac:dyDescent="0.3">
      <c r="A224" s="188">
        <v>3354</v>
      </c>
      <c r="B224" s="188" t="s">
        <v>101</v>
      </c>
      <c r="C224" s="188" t="s">
        <v>211</v>
      </c>
      <c r="D224" s="188">
        <v>40</v>
      </c>
      <c r="E224" s="193">
        <v>886.69</v>
      </c>
      <c r="F224" s="188" t="s">
        <v>1222</v>
      </c>
      <c r="G224" s="196">
        <v>46125</v>
      </c>
    </row>
    <row r="225" spans="1:7" ht="15.75" customHeight="1" x14ac:dyDescent="0.3">
      <c r="A225" s="188">
        <v>3355</v>
      </c>
      <c r="B225" s="188" t="s">
        <v>101</v>
      </c>
      <c r="C225" s="188" t="s">
        <v>212</v>
      </c>
      <c r="D225" s="188">
        <v>40</v>
      </c>
      <c r="E225" s="193">
        <v>886.69</v>
      </c>
      <c r="F225" s="188" t="s">
        <v>1222</v>
      </c>
      <c r="G225" s="196">
        <v>46125</v>
      </c>
    </row>
    <row r="226" spans="1:7" ht="15.75" customHeight="1" x14ac:dyDescent="0.3">
      <c r="A226" s="188">
        <v>3356</v>
      </c>
      <c r="B226" s="188" t="s">
        <v>101</v>
      </c>
      <c r="C226" s="188" t="s">
        <v>1279</v>
      </c>
      <c r="D226" s="188">
        <v>0</v>
      </c>
      <c r="E226" s="193">
        <v>2650.75</v>
      </c>
      <c r="F226" s="188" t="s">
        <v>1222</v>
      </c>
      <c r="G226" s="196">
        <v>46125</v>
      </c>
    </row>
    <row r="227" spans="1:7" ht="15.75" customHeight="1" x14ac:dyDescent="0.3">
      <c r="A227" s="188">
        <v>3357</v>
      </c>
      <c r="B227" s="188" t="s">
        <v>101</v>
      </c>
      <c r="C227" s="188" t="s">
        <v>213</v>
      </c>
      <c r="D227" s="188">
        <v>0</v>
      </c>
      <c r="E227" s="193">
        <v>4327.1499999999996</v>
      </c>
      <c r="F227" s="188" t="s">
        <v>1222</v>
      </c>
      <c r="G227" s="196">
        <v>46125</v>
      </c>
    </row>
    <row r="228" spans="1:7" ht="15.75" customHeight="1" x14ac:dyDescent="0.3">
      <c r="A228" s="188">
        <v>3363</v>
      </c>
      <c r="B228" s="188" t="s">
        <v>101</v>
      </c>
      <c r="C228" s="188" t="s">
        <v>214</v>
      </c>
      <c r="D228" s="188">
        <v>10</v>
      </c>
      <c r="E228" s="193">
        <v>2046.22</v>
      </c>
      <c r="F228" s="188" t="s">
        <v>1222</v>
      </c>
      <c r="G228" s="196">
        <v>46125</v>
      </c>
    </row>
    <row r="229" spans="1:7" ht="15.75" customHeight="1" x14ac:dyDescent="0.3">
      <c r="A229" s="188">
        <v>3364</v>
      </c>
      <c r="B229" s="188" t="s">
        <v>101</v>
      </c>
      <c r="C229" s="188" t="s">
        <v>215</v>
      </c>
      <c r="D229" s="188">
        <v>0</v>
      </c>
      <c r="E229" s="193">
        <v>3851.69</v>
      </c>
      <c r="F229" s="188" t="s">
        <v>1222</v>
      </c>
      <c r="G229" s="196">
        <v>46125</v>
      </c>
    </row>
    <row r="230" spans="1:7" ht="15.75" customHeight="1" x14ac:dyDescent="0.3">
      <c r="A230" s="188"/>
      <c r="B230" s="188"/>
      <c r="C230" s="194" t="s">
        <v>1084</v>
      </c>
      <c r="D230" s="188"/>
      <c r="E230" s="188"/>
      <c r="F230" s="188"/>
      <c r="G230" s="188"/>
    </row>
    <row r="231" spans="1:7" ht="15.75" customHeight="1" x14ac:dyDescent="0.3">
      <c r="A231" s="188">
        <v>3324</v>
      </c>
      <c r="B231" s="188" t="s">
        <v>218</v>
      </c>
      <c r="C231" s="188" t="s">
        <v>1280</v>
      </c>
      <c r="D231" s="188">
        <v>0</v>
      </c>
      <c r="E231" s="193">
        <v>5739.49</v>
      </c>
      <c r="F231" s="188" t="s">
        <v>1222</v>
      </c>
      <c r="G231" s="196">
        <v>46125</v>
      </c>
    </row>
    <row r="232" spans="1:7" ht="15.75" customHeight="1" x14ac:dyDescent="0.3">
      <c r="A232" s="188">
        <v>3325</v>
      </c>
      <c r="B232" s="188" t="s">
        <v>218</v>
      </c>
      <c r="C232" s="188" t="s">
        <v>1281</v>
      </c>
      <c r="D232" s="188">
        <v>0</v>
      </c>
      <c r="E232" s="193">
        <v>8358.07</v>
      </c>
      <c r="F232" s="188" t="s">
        <v>1222</v>
      </c>
      <c r="G232" s="196">
        <v>46125</v>
      </c>
    </row>
    <row r="233" spans="1:7" ht="15.75" customHeight="1" x14ac:dyDescent="0.3">
      <c r="A233" s="188">
        <v>3326</v>
      </c>
      <c r="B233" s="188" t="s">
        <v>218</v>
      </c>
      <c r="C233" s="188" t="s">
        <v>1282</v>
      </c>
      <c r="D233" s="188">
        <v>0</v>
      </c>
      <c r="E233" s="193">
        <v>13793.09</v>
      </c>
      <c r="F233" s="188" t="s">
        <v>1222</v>
      </c>
      <c r="G233" s="196">
        <v>46125</v>
      </c>
    </row>
    <row r="234" spans="1:7" ht="15.75" customHeight="1" x14ac:dyDescent="0.3">
      <c r="A234" s="188"/>
      <c r="B234" s="188"/>
      <c r="C234" s="194" t="s">
        <v>1283</v>
      </c>
      <c r="D234" s="188"/>
      <c r="E234" s="188"/>
      <c r="F234" s="188"/>
      <c r="G234" s="188"/>
    </row>
    <row r="235" spans="1:7" ht="15.75" customHeight="1" x14ac:dyDescent="0.3">
      <c r="A235" s="188">
        <v>14088</v>
      </c>
      <c r="B235" s="188">
        <v>10268</v>
      </c>
      <c r="C235" s="188" t="s">
        <v>1284</v>
      </c>
      <c r="D235" s="188">
        <v>0</v>
      </c>
      <c r="E235" s="193">
        <v>5862.45</v>
      </c>
      <c r="F235" s="188" t="s">
        <v>1222</v>
      </c>
      <c r="G235" s="196">
        <v>46099</v>
      </c>
    </row>
    <row r="236" spans="1:7" ht="15.75" customHeight="1" x14ac:dyDescent="0.3">
      <c r="A236" s="188">
        <v>14121</v>
      </c>
      <c r="B236" s="188">
        <v>342</v>
      </c>
      <c r="C236" s="188" t="s">
        <v>219</v>
      </c>
      <c r="D236" s="188">
        <v>0</v>
      </c>
      <c r="E236" s="193">
        <v>2117.59</v>
      </c>
      <c r="F236" s="188" t="s">
        <v>1222</v>
      </c>
      <c r="G236" s="196">
        <v>46099</v>
      </c>
    </row>
    <row r="237" spans="1:7" ht="15.75" customHeight="1" x14ac:dyDescent="0.3">
      <c r="A237" s="188">
        <v>14122</v>
      </c>
      <c r="B237" s="188">
        <v>9847</v>
      </c>
      <c r="C237" s="188" t="s">
        <v>220</v>
      </c>
      <c r="D237" s="188">
        <v>0</v>
      </c>
      <c r="E237" s="193">
        <v>2030.54</v>
      </c>
      <c r="F237" s="188" t="s">
        <v>1222</v>
      </c>
      <c r="G237" s="196">
        <v>46099</v>
      </c>
    </row>
    <row r="238" spans="1:7" ht="15.75" customHeight="1" x14ac:dyDescent="0.3">
      <c r="A238" s="188">
        <v>18008</v>
      </c>
      <c r="B238" s="188" t="s">
        <v>217</v>
      </c>
      <c r="C238" s="188" t="s">
        <v>1285</v>
      </c>
      <c r="D238" s="188">
        <v>0</v>
      </c>
      <c r="E238" s="193">
        <v>2478.9</v>
      </c>
      <c r="F238" s="188" t="s">
        <v>1222</v>
      </c>
      <c r="G238" s="196">
        <v>46098</v>
      </c>
    </row>
    <row r="239" spans="1:7" ht="15.75" customHeight="1" x14ac:dyDescent="0.3">
      <c r="A239" s="188">
        <v>25006</v>
      </c>
      <c r="B239" s="188" t="s">
        <v>221</v>
      </c>
      <c r="C239" s="188" t="s">
        <v>222</v>
      </c>
      <c r="D239" s="188">
        <v>0</v>
      </c>
      <c r="E239" s="193">
        <v>1387.52</v>
      </c>
      <c r="F239" s="188" t="s">
        <v>1222</v>
      </c>
      <c r="G239" s="196">
        <v>46170</v>
      </c>
    </row>
    <row r="240" spans="1:7" ht="15.75" customHeight="1" x14ac:dyDescent="0.3">
      <c r="A240" s="188">
        <v>25007</v>
      </c>
      <c r="B240" s="188" t="s">
        <v>221</v>
      </c>
      <c r="C240" s="188" t="s">
        <v>223</v>
      </c>
      <c r="D240" s="188">
        <v>0</v>
      </c>
      <c r="E240" s="193">
        <v>1629.91</v>
      </c>
      <c r="F240" s="188" t="s">
        <v>1222</v>
      </c>
      <c r="G240" s="196">
        <v>46170</v>
      </c>
    </row>
    <row r="241" spans="1:7" ht="15.75" customHeight="1" x14ac:dyDescent="0.3">
      <c r="A241" s="188"/>
      <c r="B241" s="188"/>
      <c r="C241" s="194" t="s">
        <v>1286</v>
      </c>
      <c r="D241" s="188"/>
      <c r="E241" s="188"/>
      <c r="F241" s="188"/>
      <c r="G241" s="188"/>
    </row>
    <row r="242" spans="1:7" ht="15.75" customHeight="1" x14ac:dyDescent="0.3">
      <c r="A242" s="188">
        <v>3424</v>
      </c>
      <c r="B242" s="188" t="s">
        <v>101</v>
      </c>
      <c r="C242" s="188" t="s">
        <v>225</v>
      </c>
      <c r="D242" s="188">
        <v>5</v>
      </c>
      <c r="E242" s="193">
        <v>6310.48</v>
      </c>
      <c r="F242" s="188" t="s">
        <v>1222</v>
      </c>
      <c r="G242" s="196">
        <v>46125</v>
      </c>
    </row>
    <row r="243" spans="1:7" ht="15.75" customHeight="1" x14ac:dyDescent="0.3">
      <c r="A243" s="188">
        <v>3425</v>
      </c>
      <c r="B243" s="188" t="s">
        <v>101</v>
      </c>
      <c r="C243" s="188" t="s">
        <v>226</v>
      </c>
      <c r="D243" s="188">
        <v>5</v>
      </c>
      <c r="E243" s="193">
        <v>6809.47</v>
      </c>
      <c r="F243" s="188" t="s">
        <v>1222</v>
      </c>
      <c r="G243" s="196">
        <v>46125</v>
      </c>
    </row>
    <row r="244" spans="1:7" ht="15.75" customHeight="1" x14ac:dyDescent="0.3">
      <c r="A244" s="188">
        <v>3426</v>
      </c>
      <c r="B244" s="188" t="s">
        <v>101</v>
      </c>
      <c r="C244" s="188" t="s">
        <v>227</v>
      </c>
      <c r="D244" s="188">
        <v>5</v>
      </c>
      <c r="E244" s="193">
        <v>8204.66</v>
      </c>
      <c r="F244" s="188" t="s">
        <v>1222</v>
      </c>
      <c r="G244" s="196">
        <v>46125</v>
      </c>
    </row>
    <row r="245" spans="1:7" ht="15.75" customHeight="1" x14ac:dyDescent="0.3">
      <c r="A245" s="188">
        <v>3427</v>
      </c>
      <c r="B245" s="188" t="s">
        <v>101</v>
      </c>
      <c r="C245" s="188" t="s">
        <v>228</v>
      </c>
      <c r="D245" s="188">
        <v>5</v>
      </c>
      <c r="E245" s="193">
        <v>8634.98</v>
      </c>
      <c r="F245" s="188" t="s">
        <v>1222</v>
      </c>
      <c r="G245" s="196">
        <v>46125</v>
      </c>
    </row>
    <row r="246" spans="1:7" ht="15.75" customHeight="1" x14ac:dyDescent="0.3">
      <c r="A246" s="188">
        <v>3429</v>
      </c>
      <c r="B246" s="188" t="s">
        <v>101</v>
      </c>
      <c r="C246" s="188" t="s">
        <v>229</v>
      </c>
      <c r="D246" s="188">
        <v>0</v>
      </c>
      <c r="E246" s="193">
        <v>9568.2900000000009</v>
      </c>
      <c r="F246" s="188" t="s">
        <v>1222</v>
      </c>
      <c r="G246" s="196">
        <v>46125</v>
      </c>
    </row>
    <row r="247" spans="1:7" ht="15.75" customHeight="1" x14ac:dyDescent="0.3">
      <c r="A247" s="188">
        <v>3430</v>
      </c>
      <c r="B247" s="188" t="s">
        <v>101</v>
      </c>
      <c r="C247" s="188" t="s">
        <v>230</v>
      </c>
      <c r="D247" s="188">
        <v>0</v>
      </c>
      <c r="E247" s="193">
        <v>11009.29</v>
      </c>
      <c r="F247" s="188" t="s">
        <v>1222</v>
      </c>
      <c r="G247" s="196">
        <v>46125</v>
      </c>
    </row>
    <row r="248" spans="1:7" ht="15.75" customHeight="1" x14ac:dyDescent="0.3">
      <c r="A248" s="188">
        <v>3431</v>
      </c>
      <c r="B248" s="188" t="s">
        <v>101</v>
      </c>
      <c r="C248" s="188" t="s">
        <v>231</v>
      </c>
      <c r="D248" s="188">
        <v>0</v>
      </c>
      <c r="E248" s="193">
        <v>12738.54</v>
      </c>
      <c r="F248" s="188" t="s">
        <v>1222</v>
      </c>
      <c r="G248" s="196">
        <v>46125</v>
      </c>
    </row>
    <row r="249" spans="1:7" ht="15.75" customHeight="1" x14ac:dyDescent="0.3">
      <c r="A249" s="188">
        <v>3432</v>
      </c>
      <c r="B249" s="188" t="s">
        <v>101</v>
      </c>
      <c r="C249" s="188" t="s">
        <v>232</v>
      </c>
      <c r="D249" s="188">
        <v>0</v>
      </c>
      <c r="E249" s="193">
        <v>14563.82</v>
      </c>
      <c r="F249" s="188" t="s">
        <v>1222</v>
      </c>
      <c r="G249" s="196">
        <v>46125</v>
      </c>
    </row>
    <row r="250" spans="1:7" ht="15.75" customHeight="1" x14ac:dyDescent="0.3">
      <c r="A250" s="188">
        <v>3433</v>
      </c>
      <c r="B250" s="188" t="s">
        <v>101</v>
      </c>
      <c r="C250" s="188" t="s">
        <v>233</v>
      </c>
      <c r="D250" s="188">
        <v>0</v>
      </c>
      <c r="E250" s="193">
        <v>15797.47</v>
      </c>
      <c r="F250" s="188" t="s">
        <v>1222</v>
      </c>
      <c r="G250" s="196">
        <v>46125</v>
      </c>
    </row>
    <row r="251" spans="1:7" ht="15.75" customHeight="1" x14ac:dyDescent="0.3">
      <c r="A251" s="188">
        <v>3873</v>
      </c>
      <c r="B251" s="188" t="s">
        <v>101</v>
      </c>
      <c r="C251" s="188" t="s">
        <v>1287</v>
      </c>
      <c r="D251" s="188">
        <v>0</v>
      </c>
      <c r="E251" s="193">
        <v>17417.259999999998</v>
      </c>
      <c r="F251" s="188" t="s">
        <v>1222</v>
      </c>
      <c r="G251" s="196">
        <v>46125</v>
      </c>
    </row>
    <row r="252" spans="1:7" ht="15.75" customHeight="1" x14ac:dyDescent="0.3">
      <c r="A252" s="188"/>
      <c r="B252" s="188"/>
      <c r="C252" s="194" t="s">
        <v>1288</v>
      </c>
      <c r="D252" s="188"/>
      <c r="E252" s="188"/>
      <c r="F252" s="188"/>
      <c r="G252" s="188"/>
    </row>
    <row r="253" spans="1:7" ht="15.75" customHeight="1" x14ac:dyDescent="0.3">
      <c r="A253" s="188">
        <v>18021</v>
      </c>
      <c r="B253" s="188" t="s">
        <v>235</v>
      </c>
      <c r="C253" s="188" t="s">
        <v>236</v>
      </c>
      <c r="D253" s="188">
        <v>10</v>
      </c>
      <c r="E253" s="193">
        <v>4062.73</v>
      </c>
      <c r="F253" s="188" t="s">
        <v>1222</v>
      </c>
      <c r="G253" s="196">
        <v>46098</v>
      </c>
    </row>
    <row r="254" spans="1:7" ht="15.75" customHeight="1" x14ac:dyDescent="0.3">
      <c r="A254" s="188">
        <v>18039</v>
      </c>
      <c r="B254" s="188" t="s">
        <v>237</v>
      </c>
      <c r="C254" s="188" t="s">
        <v>238</v>
      </c>
      <c r="D254" s="188">
        <v>10</v>
      </c>
      <c r="E254" s="193">
        <v>4267.3</v>
      </c>
      <c r="F254" s="188" t="s">
        <v>1222</v>
      </c>
      <c r="G254" s="196">
        <v>46098</v>
      </c>
    </row>
    <row r="255" spans="1:7" ht="15.75" customHeight="1" x14ac:dyDescent="0.3">
      <c r="A255" s="188">
        <v>18040</v>
      </c>
      <c r="B255" s="188" t="s">
        <v>239</v>
      </c>
      <c r="C255" s="188" t="s">
        <v>240</v>
      </c>
      <c r="D255" s="188">
        <v>10</v>
      </c>
      <c r="E255" s="193">
        <v>4819.1099999999997</v>
      </c>
      <c r="F255" s="188" t="s">
        <v>1222</v>
      </c>
      <c r="G255" s="196">
        <v>46098</v>
      </c>
    </row>
    <row r="256" spans="1:7" ht="15.75" customHeight="1" x14ac:dyDescent="0.3">
      <c r="A256" s="188">
        <v>2168</v>
      </c>
      <c r="B256" s="188" t="s">
        <v>241</v>
      </c>
      <c r="C256" s="188" t="s">
        <v>242</v>
      </c>
      <c r="D256" s="188">
        <v>0</v>
      </c>
      <c r="E256" s="193">
        <v>21729.54</v>
      </c>
      <c r="F256" s="188" t="s">
        <v>1222</v>
      </c>
      <c r="G256" s="196">
        <v>46170</v>
      </c>
    </row>
    <row r="257" spans="1:7" ht="15.75" customHeight="1" x14ac:dyDescent="0.3">
      <c r="A257" s="188">
        <v>2169</v>
      </c>
      <c r="B257" s="188" t="s">
        <v>241</v>
      </c>
      <c r="C257" s="188" t="s">
        <v>243</v>
      </c>
      <c r="D257" s="188">
        <v>0</v>
      </c>
      <c r="E257" s="193">
        <v>26647.49</v>
      </c>
      <c r="F257" s="188" t="s">
        <v>1222</v>
      </c>
      <c r="G257" s="196">
        <v>46170</v>
      </c>
    </row>
    <row r="258" spans="1:7" ht="15.75" customHeight="1" x14ac:dyDescent="0.3">
      <c r="A258" s="188">
        <v>2170</v>
      </c>
      <c r="B258" s="188" t="s">
        <v>241</v>
      </c>
      <c r="C258" s="188" t="s">
        <v>244</v>
      </c>
      <c r="D258" s="188">
        <v>0</v>
      </c>
      <c r="E258" s="193">
        <v>12037.02</v>
      </c>
      <c r="F258" s="188" t="s">
        <v>1222</v>
      </c>
      <c r="G258" s="196">
        <v>46170</v>
      </c>
    </row>
    <row r="259" spans="1:7" ht="15.75" customHeight="1" x14ac:dyDescent="0.3">
      <c r="A259" s="188">
        <v>2171</v>
      </c>
      <c r="B259" s="188" t="s">
        <v>241</v>
      </c>
      <c r="C259" s="188" t="s">
        <v>245</v>
      </c>
      <c r="D259" s="188">
        <v>0</v>
      </c>
      <c r="E259" s="193">
        <v>28282.55</v>
      </c>
      <c r="F259" s="188" t="s">
        <v>1222</v>
      </c>
      <c r="G259" s="196">
        <v>46170</v>
      </c>
    </row>
    <row r="260" spans="1:7" ht="15.75" customHeight="1" x14ac:dyDescent="0.3">
      <c r="A260" s="188">
        <v>3367</v>
      </c>
      <c r="B260" s="188" t="s">
        <v>101</v>
      </c>
      <c r="C260" s="188" t="s">
        <v>246</v>
      </c>
      <c r="D260" s="188">
        <v>10</v>
      </c>
      <c r="E260" s="193">
        <v>6139.01</v>
      </c>
      <c r="F260" s="188" t="s">
        <v>1222</v>
      </c>
      <c r="G260" s="196">
        <v>46125</v>
      </c>
    </row>
    <row r="261" spans="1:7" ht="15.75" customHeight="1" x14ac:dyDescent="0.3">
      <c r="A261" s="188">
        <v>3368</v>
      </c>
      <c r="B261" s="188" t="s">
        <v>101</v>
      </c>
      <c r="C261" s="188" t="s">
        <v>247</v>
      </c>
      <c r="D261" s="188">
        <v>10</v>
      </c>
      <c r="E261" s="193">
        <v>7233.8</v>
      </c>
      <c r="F261" s="188" t="s">
        <v>1222</v>
      </c>
      <c r="G261" s="196">
        <v>46125</v>
      </c>
    </row>
    <row r="262" spans="1:7" ht="15.75" customHeight="1" x14ac:dyDescent="0.3">
      <c r="A262" s="188">
        <v>3370</v>
      </c>
      <c r="B262" s="188" t="s">
        <v>101</v>
      </c>
      <c r="C262" s="188" t="s">
        <v>248</v>
      </c>
      <c r="D262" s="188">
        <v>10</v>
      </c>
      <c r="E262" s="193">
        <v>8411.73</v>
      </c>
      <c r="F262" s="188" t="s">
        <v>1222</v>
      </c>
      <c r="G262" s="196">
        <v>46125</v>
      </c>
    </row>
    <row r="263" spans="1:7" ht="15.75" customHeight="1" x14ac:dyDescent="0.3">
      <c r="A263" s="188">
        <v>3371</v>
      </c>
      <c r="B263" s="188" t="s">
        <v>101</v>
      </c>
      <c r="C263" s="188" t="s">
        <v>249</v>
      </c>
      <c r="D263" s="188">
        <v>0</v>
      </c>
      <c r="E263" s="193">
        <v>15025.76</v>
      </c>
      <c r="F263" s="188" t="s">
        <v>1222</v>
      </c>
      <c r="G263" s="196">
        <v>46125</v>
      </c>
    </row>
    <row r="264" spans="1:7" ht="15.75" customHeight="1" x14ac:dyDescent="0.3">
      <c r="A264" s="188">
        <v>3372</v>
      </c>
      <c r="B264" s="188" t="s">
        <v>101</v>
      </c>
      <c r="C264" s="188" t="s">
        <v>250</v>
      </c>
      <c r="D264" s="188">
        <v>0</v>
      </c>
      <c r="E264" s="193">
        <v>17973.599999999999</v>
      </c>
      <c r="F264" s="188" t="s">
        <v>1222</v>
      </c>
      <c r="G264" s="196">
        <v>46125</v>
      </c>
    </row>
    <row r="265" spans="1:7" ht="15.75" customHeight="1" x14ac:dyDescent="0.3">
      <c r="A265" s="188">
        <v>3375</v>
      </c>
      <c r="B265" s="188" t="s">
        <v>101</v>
      </c>
      <c r="C265" s="188" t="s">
        <v>251</v>
      </c>
      <c r="D265" s="188">
        <v>0</v>
      </c>
      <c r="E265" s="193">
        <v>20127.98</v>
      </c>
      <c r="F265" s="188" t="s">
        <v>1222</v>
      </c>
      <c r="G265" s="196">
        <v>46125</v>
      </c>
    </row>
    <row r="266" spans="1:7" ht="15.75" customHeight="1" x14ac:dyDescent="0.3">
      <c r="A266" s="188">
        <v>3376</v>
      </c>
      <c r="B266" s="188" t="s">
        <v>101</v>
      </c>
      <c r="C266" s="188" t="s">
        <v>252</v>
      </c>
      <c r="D266" s="188">
        <v>0</v>
      </c>
      <c r="E266" s="193">
        <v>32339.49</v>
      </c>
      <c r="F266" s="188" t="s">
        <v>1222</v>
      </c>
      <c r="G266" s="196">
        <v>46125</v>
      </c>
    </row>
    <row r="267" spans="1:7" ht="15.75" customHeight="1" x14ac:dyDescent="0.3">
      <c r="A267" s="188">
        <v>3377</v>
      </c>
      <c r="B267" s="188" t="s">
        <v>101</v>
      </c>
      <c r="C267" s="188" t="s">
        <v>253</v>
      </c>
      <c r="D267" s="188">
        <v>0</v>
      </c>
      <c r="E267" s="193">
        <v>25876.86</v>
      </c>
      <c r="F267" s="188" t="s">
        <v>1222</v>
      </c>
      <c r="G267" s="196">
        <v>46125</v>
      </c>
    </row>
    <row r="268" spans="1:7" ht="15.75" customHeight="1" x14ac:dyDescent="0.3">
      <c r="A268" s="188">
        <v>3378</v>
      </c>
      <c r="B268" s="188" t="s">
        <v>101</v>
      </c>
      <c r="C268" s="188" t="s">
        <v>254</v>
      </c>
      <c r="D268" s="188">
        <v>0</v>
      </c>
      <c r="E268" s="193">
        <v>27664.38</v>
      </c>
      <c r="F268" s="188" t="s">
        <v>1222</v>
      </c>
      <c r="G268" s="196">
        <v>46125</v>
      </c>
    </row>
    <row r="269" spans="1:7" ht="15.75" customHeight="1" x14ac:dyDescent="0.3">
      <c r="A269" s="188">
        <v>3380</v>
      </c>
      <c r="B269" s="188" t="s">
        <v>255</v>
      </c>
      <c r="C269" s="188" t="s">
        <v>256</v>
      </c>
      <c r="D269" s="188">
        <v>10</v>
      </c>
      <c r="E269" s="193">
        <v>4450.0200000000004</v>
      </c>
      <c r="F269" s="188" t="s">
        <v>1222</v>
      </c>
      <c r="G269" s="196">
        <v>46125</v>
      </c>
    </row>
    <row r="270" spans="1:7" ht="15.75" customHeight="1" x14ac:dyDescent="0.3">
      <c r="A270" s="188">
        <v>3381</v>
      </c>
      <c r="B270" s="188" t="s">
        <v>255</v>
      </c>
      <c r="C270" s="188" t="s">
        <v>257</v>
      </c>
      <c r="D270" s="188">
        <v>10</v>
      </c>
      <c r="E270" s="193">
        <v>5109.92</v>
      </c>
      <c r="F270" s="188" t="s">
        <v>1222</v>
      </c>
      <c r="G270" s="196">
        <v>46125</v>
      </c>
    </row>
    <row r="271" spans="1:7" ht="15.75" customHeight="1" x14ac:dyDescent="0.3">
      <c r="A271" s="188">
        <v>3382</v>
      </c>
      <c r="B271" s="188" t="s">
        <v>255</v>
      </c>
      <c r="C271" s="188" t="s">
        <v>258</v>
      </c>
      <c r="D271" s="188">
        <v>10</v>
      </c>
      <c r="E271" s="193">
        <v>5702.12</v>
      </c>
      <c r="F271" s="188" t="s">
        <v>1222</v>
      </c>
      <c r="G271" s="196">
        <v>46125</v>
      </c>
    </row>
    <row r="272" spans="1:7" ht="15.75" customHeight="1" x14ac:dyDescent="0.3">
      <c r="A272" s="188">
        <v>3383</v>
      </c>
      <c r="B272" s="188" t="s">
        <v>255</v>
      </c>
      <c r="C272" s="188" t="s">
        <v>259</v>
      </c>
      <c r="D272" s="188">
        <v>0</v>
      </c>
      <c r="E272" s="193">
        <v>11962.55</v>
      </c>
      <c r="F272" s="188" t="s">
        <v>1222</v>
      </c>
      <c r="G272" s="196">
        <v>46125</v>
      </c>
    </row>
    <row r="273" spans="1:7" ht="15.75" customHeight="1" x14ac:dyDescent="0.3">
      <c r="A273" s="188">
        <v>3384</v>
      </c>
      <c r="B273" s="188" t="s">
        <v>255</v>
      </c>
      <c r="C273" s="188" t="s">
        <v>260</v>
      </c>
      <c r="D273" s="188">
        <v>0</v>
      </c>
      <c r="E273" s="193">
        <v>13992.9</v>
      </c>
      <c r="F273" s="188" t="s">
        <v>1222</v>
      </c>
      <c r="G273" s="196">
        <v>46125</v>
      </c>
    </row>
    <row r="274" spans="1:7" ht="15.75" customHeight="1" x14ac:dyDescent="0.3">
      <c r="A274" s="188">
        <v>3385</v>
      </c>
      <c r="B274" s="188" t="s">
        <v>255</v>
      </c>
      <c r="C274" s="188" t="s">
        <v>261</v>
      </c>
      <c r="D274" s="188">
        <v>0</v>
      </c>
      <c r="E274" s="193">
        <v>14940.43</v>
      </c>
      <c r="F274" s="188" t="s">
        <v>1222</v>
      </c>
      <c r="G274" s="196">
        <v>46125</v>
      </c>
    </row>
    <row r="275" spans="1:7" ht="15.75" customHeight="1" x14ac:dyDescent="0.3">
      <c r="A275" s="188">
        <v>3386</v>
      </c>
      <c r="B275" s="188" t="s">
        <v>255</v>
      </c>
      <c r="C275" s="188" t="s">
        <v>262</v>
      </c>
      <c r="D275" s="188">
        <v>0</v>
      </c>
      <c r="E275" s="193">
        <v>21945.4</v>
      </c>
      <c r="F275" s="188" t="s">
        <v>1222</v>
      </c>
      <c r="G275" s="196">
        <v>46125</v>
      </c>
    </row>
    <row r="276" spans="1:7" ht="15.75" customHeight="1" x14ac:dyDescent="0.3">
      <c r="A276" s="188">
        <v>3387</v>
      </c>
      <c r="B276" s="188" t="s">
        <v>255</v>
      </c>
      <c r="C276" s="188" t="s">
        <v>263</v>
      </c>
      <c r="D276" s="188">
        <v>0</v>
      </c>
      <c r="E276" s="193">
        <v>20896.29</v>
      </c>
      <c r="F276" s="188" t="s">
        <v>1222</v>
      </c>
      <c r="G276" s="196">
        <v>46125</v>
      </c>
    </row>
    <row r="277" spans="1:7" ht="15.75" customHeight="1" x14ac:dyDescent="0.3">
      <c r="A277" s="188">
        <v>3388</v>
      </c>
      <c r="B277" s="188" t="s">
        <v>255</v>
      </c>
      <c r="C277" s="188" t="s">
        <v>264</v>
      </c>
      <c r="D277" s="188">
        <v>0</v>
      </c>
      <c r="E277" s="193">
        <v>24838.74</v>
      </c>
      <c r="F277" s="188" t="s">
        <v>1222</v>
      </c>
      <c r="G277" s="196">
        <v>46125</v>
      </c>
    </row>
    <row r="278" spans="1:7" ht="15.75" customHeight="1" x14ac:dyDescent="0.3">
      <c r="A278" s="188"/>
      <c r="B278" s="188"/>
      <c r="C278" s="194" t="s">
        <v>1289</v>
      </c>
      <c r="D278" s="188"/>
      <c r="E278" s="188"/>
      <c r="F278" s="188"/>
      <c r="G278" s="188"/>
    </row>
    <row r="279" spans="1:7" ht="15.75" customHeight="1" x14ac:dyDescent="0.3">
      <c r="A279" s="188">
        <v>18009</v>
      </c>
      <c r="B279" s="188" t="s">
        <v>266</v>
      </c>
      <c r="C279" s="188" t="s">
        <v>1504</v>
      </c>
      <c r="D279" s="188">
        <v>0</v>
      </c>
      <c r="E279" s="193">
        <v>4667.26</v>
      </c>
      <c r="F279" s="188" t="s">
        <v>1222</v>
      </c>
      <c r="G279" s="196">
        <v>46098</v>
      </c>
    </row>
    <row r="280" spans="1:7" ht="15.75" customHeight="1" x14ac:dyDescent="0.3">
      <c r="A280" s="188">
        <v>18010</v>
      </c>
      <c r="B280" s="188" t="s">
        <v>280</v>
      </c>
      <c r="C280" s="188" t="s">
        <v>281</v>
      </c>
      <c r="D280" s="188">
        <v>10</v>
      </c>
      <c r="E280" s="193">
        <v>1352.3</v>
      </c>
      <c r="F280" s="188" t="s">
        <v>1222</v>
      </c>
      <c r="G280" s="196">
        <v>46098</v>
      </c>
    </row>
    <row r="281" spans="1:7" ht="15.75" customHeight="1" x14ac:dyDescent="0.3">
      <c r="A281" s="188">
        <v>18026</v>
      </c>
      <c r="B281" s="188" t="s">
        <v>267</v>
      </c>
      <c r="C281" s="188" t="s">
        <v>1505</v>
      </c>
      <c r="D281" s="188">
        <v>0</v>
      </c>
      <c r="E281" s="193">
        <v>4667.38</v>
      </c>
      <c r="F281" s="188" t="s">
        <v>1222</v>
      </c>
      <c r="G281" s="196">
        <v>46098</v>
      </c>
    </row>
    <row r="282" spans="1:7" ht="15.75" customHeight="1" x14ac:dyDescent="0.3">
      <c r="A282" s="188">
        <v>18027</v>
      </c>
      <c r="B282" s="188" t="s">
        <v>268</v>
      </c>
      <c r="C282" s="188" t="s">
        <v>1506</v>
      </c>
      <c r="D282" s="188">
        <v>0</v>
      </c>
      <c r="E282" s="193">
        <v>4667.38</v>
      </c>
      <c r="F282" s="188" t="s">
        <v>1222</v>
      </c>
      <c r="G282" s="196">
        <v>46098</v>
      </c>
    </row>
    <row r="283" spans="1:7" ht="15.75" customHeight="1" x14ac:dyDescent="0.3">
      <c r="A283" s="188">
        <v>18028</v>
      </c>
      <c r="B283" s="188" t="s">
        <v>269</v>
      </c>
      <c r="C283" s="188" t="s">
        <v>1507</v>
      </c>
      <c r="D283" s="188">
        <v>0</v>
      </c>
      <c r="E283" s="193">
        <v>4667.38</v>
      </c>
      <c r="F283" s="188" t="s">
        <v>1222</v>
      </c>
      <c r="G283" s="196">
        <v>46098</v>
      </c>
    </row>
    <row r="284" spans="1:7" ht="15.75" customHeight="1" x14ac:dyDescent="0.3">
      <c r="A284" s="188">
        <v>18032</v>
      </c>
      <c r="B284" s="188" t="s">
        <v>278</v>
      </c>
      <c r="C284" s="188" t="s">
        <v>279</v>
      </c>
      <c r="D284" s="188">
        <v>10</v>
      </c>
      <c r="E284" s="193">
        <v>1352.3</v>
      </c>
      <c r="F284" s="188" t="s">
        <v>1222</v>
      </c>
      <c r="G284" s="196">
        <v>46098</v>
      </c>
    </row>
    <row r="285" spans="1:7" ht="15" customHeight="1" x14ac:dyDescent="0.3">
      <c r="A285" s="188">
        <v>3315</v>
      </c>
      <c r="B285" s="188" t="s">
        <v>218</v>
      </c>
      <c r="C285" s="188" t="s">
        <v>270</v>
      </c>
      <c r="D285" s="188">
        <v>10</v>
      </c>
      <c r="E285" s="193">
        <v>6040.83</v>
      </c>
      <c r="F285" s="188" t="s">
        <v>1222</v>
      </c>
      <c r="G285" s="196">
        <v>46125</v>
      </c>
    </row>
    <row r="286" spans="1:7" ht="15.75" customHeight="1" x14ac:dyDescent="0.3">
      <c r="A286" s="188">
        <v>3316</v>
      </c>
      <c r="B286" s="188" t="s">
        <v>218</v>
      </c>
      <c r="C286" s="188" t="s">
        <v>271</v>
      </c>
      <c r="D286" s="188">
        <v>10</v>
      </c>
      <c r="E286" s="193">
        <v>6040.83</v>
      </c>
      <c r="F286" s="188" t="s">
        <v>1222</v>
      </c>
      <c r="G286" s="196">
        <v>46125</v>
      </c>
    </row>
    <row r="287" spans="1:7" ht="15.75" customHeight="1" x14ac:dyDescent="0.3">
      <c r="A287" s="188">
        <v>3317</v>
      </c>
      <c r="B287" s="188" t="s">
        <v>218</v>
      </c>
      <c r="C287" s="188" t="s">
        <v>272</v>
      </c>
      <c r="D287" s="188">
        <v>10</v>
      </c>
      <c r="E287" s="193">
        <v>6040.83</v>
      </c>
      <c r="F287" s="188" t="s">
        <v>1222</v>
      </c>
      <c r="G287" s="196">
        <v>46125</v>
      </c>
    </row>
    <row r="288" spans="1:7" ht="15.75" customHeight="1" x14ac:dyDescent="0.3">
      <c r="A288" s="188">
        <v>3318</v>
      </c>
      <c r="B288" s="188" t="s">
        <v>218</v>
      </c>
      <c r="C288" s="188" t="s">
        <v>273</v>
      </c>
      <c r="D288" s="188">
        <v>10</v>
      </c>
      <c r="E288" s="193">
        <v>6040.83</v>
      </c>
      <c r="F288" s="188" t="s">
        <v>1222</v>
      </c>
      <c r="G288" s="196">
        <v>46125</v>
      </c>
    </row>
    <row r="289" spans="1:7" ht="15.75" customHeight="1" x14ac:dyDescent="0.3">
      <c r="A289" s="188">
        <v>3350</v>
      </c>
      <c r="B289" s="188" t="s">
        <v>101</v>
      </c>
      <c r="C289" s="188" t="s">
        <v>274</v>
      </c>
      <c r="D289" s="188">
        <v>10</v>
      </c>
      <c r="E289" s="193">
        <v>2278.52</v>
      </c>
      <c r="F289" s="188" t="s">
        <v>1222</v>
      </c>
      <c r="G289" s="196">
        <v>46125</v>
      </c>
    </row>
    <row r="290" spans="1:7" ht="15.75" customHeight="1" x14ac:dyDescent="0.3">
      <c r="A290" s="188">
        <v>3351</v>
      </c>
      <c r="B290" s="188" t="s">
        <v>101</v>
      </c>
      <c r="C290" s="188" t="s">
        <v>275</v>
      </c>
      <c r="D290" s="188">
        <v>10</v>
      </c>
      <c r="E290" s="193">
        <v>2278.52</v>
      </c>
      <c r="F290" s="188" t="s">
        <v>1222</v>
      </c>
      <c r="G290" s="196">
        <v>46125</v>
      </c>
    </row>
    <row r="291" spans="1:7" ht="15.75" customHeight="1" x14ac:dyDescent="0.3">
      <c r="A291" s="188">
        <v>3352</v>
      </c>
      <c r="B291" s="188" t="s">
        <v>101</v>
      </c>
      <c r="C291" s="188" t="s">
        <v>276</v>
      </c>
      <c r="D291" s="188">
        <v>10</v>
      </c>
      <c r="E291" s="193">
        <v>2278.52</v>
      </c>
      <c r="F291" s="188" t="s">
        <v>1222</v>
      </c>
      <c r="G291" s="196">
        <v>46125</v>
      </c>
    </row>
    <row r="292" spans="1:7" ht="15.75" customHeight="1" x14ac:dyDescent="0.3">
      <c r="A292" s="188">
        <v>3353</v>
      </c>
      <c r="B292" s="188" t="s">
        <v>101</v>
      </c>
      <c r="C292" s="188" t="s">
        <v>277</v>
      </c>
      <c r="D292" s="188">
        <v>10</v>
      </c>
      <c r="E292" s="193">
        <v>2278.52</v>
      </c>
      <c r="F292" s="188" t="s">
        <v>1222</v>
      </c>
      <c r="G292" s="196">
        <v>46125</v>
      </c>
    </row>
    <row r="293" spans="1:7" ht="15.75" customHeight="1" x14ac:dyDescent="0.3">
      <c r="A293" s="180"/>
      <c r="B293" s="180"/>
      <c r="C293" s="180"/>
      <c r="D293" s="180"/>
      <c r="E293" s="181"/>
      <c r="F293" s="180"/>
      <c r="G293" s="184"/>
    </row>
    <row r="294" spans="1:7" ht="15.75" customHeight="1" x14ac:dyDescent="0.3">
      <c r="A294" s="188"/>
      <c r="B294" s="188"/>
      <c r="C294" s="195" t="s">
        <v>1290</v>
      </c>
      <c r="D294" s="188"/>
      <c r="E294" s="188"/>
      <c r="F294" s="188"/>
      <c r="G294" s="188"/>
    </row>
    <row r="295" spans="1:7" ht="15.75" customHeight="1" x14ac:dyDescent="0.3">
      <c r="A295" s="188"/>
      <c r="B295" s="188"/>
      <c r="C295" s="194" t="s">
        <v>1246</v>
      </c>
      <c r="D295" s="188"/>
      <c r="E295" s="188"/>
      <c r="F295" s="188"/>
      <c r="G295" s="188"/>
    </row>
    <row r="296" spans="1:7" ht="15.75" customHeight="1" x14ac:dyDescent="0.3">
      <c r="A296" s="188">
        <v>14042</v>
      </c>
      <c r="B296" s="188">
        <v>238</v>
      </c>
      <c r="C296" s="188" t="s">
        <v>294</v>
      </c>
      <c r="D296" s="188">
        <v>0</v>
      </c>
      <c r="E296" s="193">
        <v>3460.62</v>
      </c>
      <c r="F296" s="188" t="s">
        <v>1222</v>
      </c>
      <c r="G296" s="196">
        <v>46099</v>
      </c>
    </row>
    <row r="297" spans="1:7" ht="15.75" customHeight="1" x14ac:dyDescent="0.3">
      <c r="A297" s="188">
        <v>14044</v>
      </c>
      <c r="B297" s="188">
        <v>1850</v>
      </c>
      <c r="C297" s="188" t="s">
        <v>297</v>
      </c>
      <c r="D297" s="188">
        <v>25</v>
      </c>
      <c r="E297" s="193">
        <v>461.89</v>
      </c>
      <c r="F297" s="188" t="s">
        <v>1222</v>
      </c>
      <c r="G297" s="196">
        <v>46099</v>
      </c>
    </row>
    <row r="298" spans="1:7" ht="15.75" customHeight="1" x14ac:dyDescent="0.3">
      <c r="A298" s="188">
        <v>14087</v>
      </c>
      <c r="B298" s="188">
        <v>9860</v>
      </c>
      <c r="C298" s="188" t="s">
        <v>283</v>
      </c>
      <c r="D298" s="188">
        <v>0</v>
      </c>
      <c r="E298" s="193">
        <v>3592.08</v>
      </c>
      <c r="F298" s="188" t="s">
        <v>1222</v>
      </c>
      <c r="G298" s="196">
        <v>46099</v>
      </c>
    </row>
    <row r="299" spans="1:7" ht="15.75" customHeight="1" x14ac:dyDescent="0.3">
      <c r="A299" s="188">
        <v>14097</v>
      </c>
      <c r="B299" s="188">
        <v>12457</v>
      </c>
      <c r="C299" s="188" t="s">
        <v>285</v>
      </c>
      <c r="D299" s="188">
        <v>0</v>
      </c>
      <c r="E299" s="193">
        <v>6297.69</v>
      </c>
      <c r="F299" s="188" t="s">
        <v>1222</v>
      </c>
      <c r="G299" s="196">
        <v>46099</v>
      </c>
    </row>
    <row r="300" spans="1:7" ht="15.75" customHeight="1" x14ac:dyDescent="0.3">
      <c r="A300" s="188">
        <v>14098</v>
      </c>
      <c r="B300" s="188">
        <v>12381</v>
      </c>
      <c r="C300" s="188" t="s">
        <v>286</v>
      </c>
      <c r="D300" s="188">
        <v>0</v>
      </c>
      <c r="E300" s="193">
        <v>2897.47</v>
      </c>
      <c r="F300" s="188" t="s">
        <v>1222</v>
      </c>
      <c r="G300" s="196">
        <v>46099</v>
      </c>
    </row>
    <row r="301" spans="1:7" ht="15.75" customHeight="1" x14ac:dyDescent="0.3">
      <c r="A301" s="188">
        <v>14112</v>
      </c>
      <c r="B301" s="188">
        <v>13258</v>
      </c>
      <c r="C301" s="188" t="s">
        <v>287</v>
      </c>
      <c r="D301" s="188">
        <v>0</v>
      </c>
      <c r="E301" s="193">
        <v>4219.1899999999996</v>
      </c>
      <c r="F301" s="188" t="s">
        <v>1222</v>
      </c>
      <c r="G301" s="196">
        <v>46099</v>
      </c>
    </row>
    <row r="302" spans="1:7" ht="15.75" customHeight="1" x14ac:dyDescent="0.3">
      <c r="A302" s="188">
        <v>14114</v>
      </c>
      <c r="B302" s="188">
        <v>11993</v>
      </c>
      <c r="C302" s="188" t="s">
        <v>288</v>
      </c>
      <c r="D302" s="188">
        <v>0</v>
      </c>
      <c r="E302" s="193">
        <v>4736.1499999999996</v>
      </c>
      <c r="F302" s="188" t="s">
        <v>1222</v>
      </c>
      <c r="G302" s="196">
        <v>46099</v>
      </c>
    </row>
    <row r="303" spans="1:7" ht="15.75" customHeight="1" x14ac:dyDescent="0.3">
      <c r="A303" s="188">
        <v>14115</v>
      </c>
      <c r="B303" s="188">
        <v>6650</v>
      </c>
      <c r="C303" s="188" t="s">
        <v>296</v>
      </c>
      <c r="D303" s="188">
        <v>0</v>
      </c>
      <c r="E303" s="193">
        <v>1129.8499999999999</v>
      </c>
      <c r="F303" s="188" t="s">
        <v>1222</v>
      </c>
      <c r="G303" s="196">
        <v>46099</v>
      </c>
    </row>
    <row r="304" spans="1:7" ht="15.75" customHeight="1" x14ac:dyDescent="0.3">
      <c r="A304" s="188">
        <v>14116</v>
      </c>
      <c r="B304" s="188">
        <v>12830</v>
      </c>
      <c r="C304" s="188" t="s">
        <v>289</v>
      </c>
      <c r="D304" s="188">
        <v>0</v>
      </c>
      <c r="E304" s="193">
        <v>351.75</v>
      </c>
      <c r="F304" s="188" t="s">
        <v>1222</v>
      </c>
      <c r="G304" s="196">
        <v>46099</v>
      </c>
    </row>
    <row r="305" spans="1:7" ht="15.75" customHeight="1" x14ac:dyDescent="0.3">
      <c r="A305" s="188">
        <v>14117</v>
      </c>
      <c r="B305" s="188">
        <v>9391</v>
      </c>
      <c r="C305" s="188" t="s">
        <v>290</v>
      </c>
      <c r="D305" s="188">
        <v>0</v>
      </c>
      <c r="E305" s="193">
        <v>1895.53</v>
      </c>
      <c r="F305" s="188" t="s">
        <v>1222</v>
      </c>
      <c r="G305" s="196">
        <v>46099</v>
      </c>
    </row>
    <row r="306" spans="1:7" ht="15.75" customHeight="1" x14ac:dyDescent="0.3">
      <c r="A306" s="188">
        <v>14119</v>
      </c>
      <c r="B306" s="188">
        <v>12655</v>
      </c>
      <c r="C306" s="188" t="s">
        <v>1291</v>
      </c>
      <c r="D306" s="188">
        <v>0</v>
      </c>
      <c r="E306" s="193">
        <v>989.51</v>
      </c>
      <c r="F306" s="188" t="s">
        <v>1222</v>
      </c>
      <c r="G306" s="196">
        <v>46099</v>
      </c>
    </row>
    <row r="307" spans="1:7" ht="15.75" customHeight="1" x14ac:dyDescent="0.3">
      <c r="A307" s="188">
        <v>14147</v>
      </c>
      <c r="B307" s="188">
        <v>10170</v>
      </c>
      <c r="C307" s="188" t="s">
        <v>291</v>
      </c>
      <c r="D307" s="188">
        <v>0</v>
      </c>
      <c r="E307" s="193">
        <v>4913.8</v>
      </c>
      <c r="F307" s="188" t="s">
        <v>1222</v>
      </c>
      <c r="G307" s="196">
        <v>46050</v>
      </c>
    </row>
    <row r="308" spans="1:7" ht="15.75" customHeight="1" x14ac:dyDescent="0.3">
      <c r="A308" s="188">
        <v>14167</v>
      </c>
      <c r="B308" s="188">
        <v>13316</v>
      </c>
      <c r="C308" s="188" t="s">
        <v>299</v>
      </c>
      <c r="D308" s="188">
        <v>0</v>
      </c>
      <c r="E308" s="193">
        <v>8036.89</v>
      </c>
      <c r="F308" s="188" t="s">
        <v>1222</v>
      </c>
      <c r="G308" s="196">
        <v>46099</v>
      </c>
    </row>
    <row r="309" spans="1:7" ht="15.75" customHeight="1" x14ac:dyDescent="0.3">
      <c r="A309" s="188">
        <v>14181</v>
      </c>
      <c r="B309" s="188">
        <v>6926</v>
      </c>
      <c r="C309" s="188" t="s">
        <v>1292</v>
      </c>
      <c r="D309" s="188">
        <v>20</v>
      </c>
      <c r="E309" s="193">
        <v>994.84</v>
      </c>
      <c r="F309" s="188" t="s">
        <v>1222</v>
      </c>
      <c r="G309" s="196">
        <v>46099</v>
      </c>
    </row>
    <row r="310" spans="1:7" ht="15.75" customHeight="1" x14ac:dyDescent="0.3">
      <c r="A310" s="188">
        <v>25005</v>
      </c>
      <c r="B310" s="188" t="s">
        <v>292</v>
      </c>
      <c r="C310" s="188" t="s">
        <v>298</v>
      </c>
      <c r="D310" s="188">
        <v>12</v>
      </c>
      <c r="E310" s="193">
        <v>2001.29</v>
      </c>
      <c r="F310" s="188" t="s">
        <v>1222</v>
      </c>
      <c r="G310" s="196">
        <v>46170</v>
      </c>
    </row>
    <row r="311" spans="1:7" ht="15.75" customHeight="1" x14ac:dyDescent="0.3">
      <c r="A311" s="188">
        <v>25071</v>
      </c>
      <c r="B311" s="188" t="s">
        <v>292</v>
      </c>
      <c r="C311" s="188" t="s">
        <v>1293</v>
      </c>
      <c r="D311" s="188">
        <v>0</v>
      </c>
      <c r="E311" s="193">
        <v>4498.2700000000004</v>
      </c>
      <c r="F311" s="188" t="s">
        <v>1222</v>
      </c>
      <c r="G311" s="196">
        <v>46170</v>
      </c>
    </row>
    <row r="312" spans="1:7" ht="15.75" customHeight="1" x14ac:dyDescent="0.3">
      <c r="A312" s="188">
        <v>25072</v>
      </c>
      <c r="B312" s="188" t="s">
        <v>292</v>
      </c>
      <c r="C312" s="188" t="s">
        <v>1294</v>
      </c>
      <c r="D312" s="188">
        <v>0</v>
      </c>
      <c r="E312" s="193">
        <v>4457.34</v>
      </c>
      <c r="F312" s="188" t="s">
        <v>1222</v>
      </c>
      <c r="G312" s="196">
        <v>46170</v>
      </c>
    </row>
    <row r="313" spans="1:7" ht="15.75" customHeight="1" x14ac:dyDescent="0.3">
      <c r="A313" s="188">
        <v>25079</v>
      </c>
      <c r="B313" s="188" t="s">
        <v>133</v>
      </c>
      <c r="C313" s="188" t="s">
        <v>1295</v>
      </c>
      <c r="D313" s="188">
        <v>0</v>
      </c>
      <c r="E313" s="193">
        <v>10431</v>
      </c>
      <c r="F313" s="188" t="s">
        <v>1222</v>
      </c>
      <c r="G313" s="196">
        <v>46170</v>
      </c>
    </row>
    <row r="314" spans="1:7" ht="15.75" customHeight="1" x14ac:dyDescent="0.3">
      <c r="A314" s="188">
        <v>25098</v>
      </c>
      <c r="B314" s="188" t="s">
        <v>292</v>
      </c>
      <c r="C314" s="188" t="s">
        <v>1296</v>
      </c>
      <c r="D314" s="188">
        <v>0</v>
      </c>
      <c r="E314" s="193">
        <v>21337.19</v>
      </c>
      <c r="F314" s="188" t="s">
        <v>1222</v>
      </c>
      <c r="G314" s="196">
        <v>46170</v>
      </c>
    </row>
    <row r="315" spans="1:7" ht="15.75" customHeight="1" x14ac:dyDescent="0.3">
      <c r="A315" s="188">
        <v>25099</v>
      </c>
      <c r="B315" s="188" t="s">
        <v>292</v>
      </c>
      <c r="C315" s="188" t="s">
        <v>1297</v>
      </c>
      <c r="D315" s="188">
        <v>0</v>
      </c>
      <c r="E315" s="193">
        <v>10709.16</v>
      </c>
      <c r="F315" s="188" t="s">
        <v>1222</v>
      </c>
      <c r="G315" s="196">
        <v>46170</v>
      </c>
    </row>
    <row r="316" spans="1:7" ht="15.75" customHeight="1" x14ac:dyDescent="0.3">
      <c r="A316" s="188">
        <v>29</v>
      </c>
      <c r="B316" s="188" t="s">
        <v>137</v>
      </c>
      <c r="C316" s="188" t="s">
        <v>1298</v>
      </c>
      <c r="D316" s="188">
        <v>0</v>
      </c>
      <c r="E316" s="193">
        <v>2697.35</v>
      </c>
      <c r="F316" s="188" t="s">
        <v>1222</v>
      </c>
      <c r="G316" s="196">
        <v>46050</v>
      </c>
    </row>
    <row r="317" spans="1:7" ht="15.75" customHeight="1" x14ac:dyDescent="0.3">
      <c r="A317" s="180"/>
      <c r="B317" s="180"/>
      <c r="C317" s="180"/>
      <c r="D317" s="180"/>
      <c r="E317" s="181"/>
      <c r="F317" s="180"/>
      <c r="G317" s="184"/>
    </row>
    <row r="318" spans="1:7" ht="15.75" customHeight="1" x14ac:dyDescent="0.3">
      <c r="A318" s="188"/>
      <c r="B318" s="188"/>
      <c r="C318" s="195" t="s">
        <v>1299</v>
      </c>
      <c r="D318" s="188"/>
      <c r="E318" s="188"/>
      <c r="F318" s="188"/>
      <c r="G318" s="188"/>
    </row>
    <row r="319" spans="1:7" ht="15.75" customHeight="1" x14ac:dyDescent="0.3">
      <c r="A319" s="188">
        <v>14063</v>
      </c>
      <c r="B319" s="188">
        <v>8799</v>
      </c>
      <c r="C319" s="188" t="s">
        <v>71</v>
      </c>
      <c r="D319" s="188">
        <v>50</v>
      </c>
      <c r="E319" s="193">
        <v>1106.76</v>
      </c>
      <c r="F319" s="188" t="s">
        <v>1222</v>
      </c>
      <c r="G319" s="196">
        <v>46099</v>
      </c>
    </row>
    <row r="320" spans="1:7" ht="15.75" customHeight="1" x14ac:dyDescent="0.3">
      <c r="A320" s="188"/>
      <c r="B320" s="188"/>
      <c r="C320" s="194" t="s">
        <v>1300</v>
      </c>
      <c r="D320" s="188"/>
      <c r="E320" s="188"/>
      <c r="F320" s="188"/>
      <c r="G320" s="188"/>
    </row>
    <row r="321" spans="1:7" ht="15.75" customHeight="1" x14ac:dyDescent="0.3">
      <c r="A321" s="188">
        <v>14171</v>
      </c>
      <c r="B321" s="188">
        <v>12699</v>
      </c>
      <c r="C321" s="188" t="s">
        <v>302</v>
      </c>
      <c r="D321" s="188">
        <v>100</v>
      </c>
      <c r="E321" s="193">
        <v>132.04</v>
      </c>
      <c r="F321" s="188" t="s">
        <v>1222</v>
      </c>
      <c r="G321" s="196">
        <v>46099</v>
      </c>
    </row>
    <row r="322" spans="1:7" ht="15.75" customHeight="1" x14ac:dyDescent="0.3">
      <c r="A322" s="188">
        <v>14172</v>
      </c>
      <c r="B322" s="188">
        <v>12700</v>
      </c>
      <c r="C322" s="188" t="s">
        <v>303</v>
      </c>
      <c r="D322" s="188">
        <v>100</v>
      </c>
      <c r="E322" s="193">
        <v>139.78</v>
      </c>
      <c r="F322" s="188" t="s">
        <v>1222</v>
      </c>
      <c r="G322" s="196">
        <v>46099</v>
      </c>
    </row>
    <row r="323" spans="1:7" ht="15.75" customHeight="1" x14ac:dyDescent="0.3">
      <c r="A323" s="188">
        <v>14173</v>
      </c>
      <c r="B323" s="188">
        <v>12701</v>
      </c>
      <c r="C323" s="188" t="s">
        <v>304</v>
      </c>
      <c r="D323" s="188">
        <v>100</v>
      </c>
      <c r="E323" s="193">
        <v>156.68</v>
      </c>
      <c r="F323" s="188" t="s">
        <v>1222</v>
      </c>
      <c r="G323" s="196">
        <v>46099</v>
      </c>
    </row>
    <row r="324" spans="1:7" ht="15.75" customHeight="1" x14ac:dyDescent="0.3">
      <c r="A324" s="188">
        <v>14174</v>
      </c>
      <c r="B324" s="188">
        <v>12702</v>
      </c>
      <c r="C324" s="188" t="s">
        <v>305</v>
      </c>
      <c r="D324" s="188">
        <v>100</v>
      </c>
      <c r="E324" s="193">
        <v>176.87</v>
      </c>
      <c r="F324" s="188" t="s">
        <v>1222</v>
      </c>
      <c r="G324" s="196">
        <v>46099</v>
      </c>
    </row>
    <row r="325" spans="1:7" ht="15.75" customHeight="1" x14ac:dyDescent="0.3">
      <c r="A325" s="188">
        <v>14175</v>
      </c>
      <c r="B325" s="188">
        <v>12703</v>
      </c>
      <c r="C325" s="188" t="s">
        <v>306</v>
      </c>
      <c r="D325" s="188">
        <v>100</v>
      </c>
      <c r="E325" s="193">
        <v>192.52</v>
      </c>
      <c r="F325" s="188" t="s">
        <v>1222</v>
      </c>
      <c r="G325" s="196">
        <v>46099</v>
      </c>
    </row>
    <row r="326" spans="1:7" ht="15.75" customHeight="1" x14ac:dyDescent="0.3">
      <c r="A326" s="188">
        <v>14176</v>
      </c>
      <c r="B326" s="188">
        <v>12704</v>
      </c>
      <c r="C326" s="188" t="s">
        <v>307</v>
      </c>
      <c r="D326" s="188">
        <v>100</v>
      </c>
      <c r="E326" s="193">
        <v>252.16</v>
      </c>
      <c r="F326" s="188" t="s">
        <v>1222</v>
      </c>
      <c r="G326" s="196">
        <v>46099</v>
      </c>
    </row>
    <row r="327" spans="1:7" ht="15.75" customHeight="1" x14ac:dyDescent="0.3">
      <c r="A327" s="188">
        <v>14177</v>
      </c>
      <c r="B327" s="188">
        <v>12705</v>
      </c>
      <c r="C327" s="188" t="s">
        <v>308</v>
      </c>
      <c r="D327" s="188">
        <v>100</v>
      </c>
      <c r="E327" s="193">
        <v>248.53</v>
      </c>
      <c r="F327" s="188" t="s">
        <v>1222</v>
      </c>
      <c r="G327" s="196">
        <v>46099</v>
      </c>
    </row>
    <row r="328" spans="1:7" ht="15.75" customHeight="1" x14ac:dyDescent="0.3">
      <c r="A328" s="188">
        <v>14178</v>
      </c>
      <c r="B328" s="188">
        <v>12706</v>
      </c>
      <c r="C328" s="188" t="s">
        <v>309</v>
      </c>
      <c r="D328" s="188">
        <v>100</v>
      </c>
      <c r="E328" s="193">
        <v>341.62</v>
      </c>
      <c r="F328" s="188" t="s">
        <v>1222</v>
      </c>
      <c r="G328" s="196">
        <v>46099</v>
      </c>
    </row>
    <row r="329" spans="1:7" ht="15.75" customHeight="1" x14ac:dyDescent="0.3">
      <c r="A329" s="188">
        <v>2034</v>
      </c>
      <c r="B329" s="188" t="s">
        <v>150</v>
      </c>
      <c r="C329" s="188" t="s">
        <v>310</v>
      </c>
      <c r="D329" s="188">
        <v>0</v>
      </c>
      <c r="E329" s="193">
        <v>653.12</v>
      </c>
      <c r="F329" s="188" t="s">
        <v>1222</v>
      </c>
      <c r="G329" s="196">
        <v>46170</v>
      </c>
    </row>
    <row r="330" spans="1:7" ht="15.75" customHeight="1" x14ac:dyDescent="0.3">
      <c r="A330" s="188">
        <v>2040</v>
      </c>
      <c r="B330" s="188" t="s">
        <v>150</v>
      </c>
      <c r="C330" s="188" t="s">
        <v>311</v>
      </c>
      <c r="D330" s="188">
        <v>0</v>
      </c>
      <c r="E330" s="193">
        <v>834.49</v>
      </c>
      <c r="F330" s="188" t="s">
        <v>1222</v>
      </c>
      <c r="G330" s="196">
        <v>46170</v>
      </c>
    </row>
    <row r="331" spans="1:7" ht="15.75" customHeight="1" x14ac:dyDescent="0.3">
      <c r="A331" s="188">
        <v>2042</v>
      </c>
      <c r="B331" s="188" t="s">
        <v>150</v>
      </c>
      <c r="C331" s="188" t="s">
        <v>312</v>
      </c>
      <c r="D331" s="188">
        <v>0</v>
      </c>
      <c r="E331" s="193">
        <v>971.9</v>
      </c>
      <c r="F331" s="188" t="s">
        <v>1222</v>
      </c>
      <c r="G331" s="196">
        <v>46170</v>
      </c>
    </row>
    <row r="332" spans="1:7" ht="15.75" customHeight="1" x14ac:dyDescent="0.3">
      <c r="A332" s="188">
        <v>2043</v>
      </c>
      <c r="B332" s="188" t="s">
        <v>150</v>
      </c>
      <c r="C332" s="188" t="s">
        <v>313</v>
      </c>
      <c r="D332" s="188">
        <v>0</v>
      </c>
      <c r="E332" s="193">
        <v>1015.99</v>
      </c>
      <c r="F332" s="188" t="s">
        <v>1222</v>
      </c>
      <c r="G332" s="196">
        <v>46170</v>
      </c>
    </row>
    <row r="333" spans="1:7" ht="15.75" customHeight="1" x14ac:dyDescent="0.3">
      <c r="A333" s="188">
        <v>2044</v>
      </c>
      <c r="B333" s="188" t="s">
        <v>150</v>
      </c>
      <c r="C333" s="188" t="s">
        <v>314</v>
      </c>
      <c r="D333" s="188">
        <v>0</v>
      </c>
      <c r="E333" s="193">
        <v>1077</v>
      </c>
      <c r="F333" s="188" t="s">
        <v>1222</v>
      </c>
      <c r="G333" s="196">
        <v>46170</v>
      </c>
    </row>
    <row r="334" spans="1:7" ht="15.75" customHeight="1" x14ac:dyDescent="0.3">
      <c r="A334" s="188">
        <v>2045</v>
      </c>
      <c r="B334" s="188" t="s">
        <v>150</v>
      </c>
      <c r="C334" s="188" t="s">
        <v>315</v>
      </c>
      <c r="D334" s="188">
        <v>0</v>
      </c>
      <c r="E334" s="193">
        <v>1126.77</v>
      </c>
      <c r="F334" s="188" t="s">
        <v>1222</v>
      </c>
      <c r="G334" s="196">
        <v>46170</v>
      </c>
    </row>
    <row r="335" spans="1:7" ht="15.75" customHeight="1" x14ac:dyDescent="0.3">
      <c r="A335" s="188">
        <v>2219</v>
      </c>
      <c r="B335" s="188" t="s">
        <v>1301</v>
      </c>
      <c r="C335" s="188" t="s">
        <v>317</v>
      </c>
      <c r="D335" s="188">
        <v>100</v>
      </c>
      <c r="E335" s="193">
        <v>643.51</v>
      </c>
      <c r="F335" s="188" t="s">
        <v>1222</v>
      </c>
      <c r="G335" s="196">
        <v>46170</v>
      </c>
    </row>
    <row r="336" spans="1:7" ht="15.75" customHeight="1" x14ac:dyDescent="0.3">
      <c r="A336" s="188">
        <v>2220</v>
      </c>
      <c r="B336" s="188" t="s">
        <v>1301</v>
      </c>
      <c r="C336" s="188" t="s">
        <v>318</v>
      </c>
      <c r="D336" s="188">
        <v>100</v>
      </c>
      <c r="E336" s="193">
        <v>643.51</v>
      </c>
      <c r="F336" s="188" t="s">
        <v>1222</v>
      </c>
      <c r="G336" s="196">
        <v>46170</v>
      </c>
    </row>
    <row r="337" spans="1:7" ht="15.75" customHeight="1" x14ac:dyDescent="0.3">
      <c r="A337" s="188">
        <v>2221</v>
      </c>
      <c r="B337" s="188" t="s">
        <v>1301</v>
      </c>
      <c r="C337" s="188" t="s">
        <v>319</v>
      </c>
      <c r="D337" s="188">
        <v>100</v>
      </c>
      <c r="E337" s="193">
        <v>643.51</v>
      </c>
      <c r="F337" s="188" t="s">
        <v>1222</v>
      </c>
      <c r="G337" s="196">
        <v>46170</v>
      </c>
    </row>
    <row r="338" spans="1:7" ht="15.75" customHeight="1" x14ac:dyDescent="0.3">
      <c r="A338" s="188">
        <v>2222</v>
      </c>
      <c r="B338" s="188" t="s">
        <v>1301</v>
      </c>
      <c r="C338" s="188" t="s">
        <v>320</v>
      </c>
      <c r="D338" s="188">
        <v>100</v>
      </c>
      <c r="E338" s="193">
        <v>660.23</v>
      </c>
      <c r="F338" s="188" t="s">
        <v>1222</v>
      </c>
      <c r="G338" s="196">
        <v>46170</v>
      </c>
    </row>
    <row r="339" spans="1:7" ht="15.75" customHeight="1" x14ac:dyDescent="0.3">
      <c r="A339" s="188">
        <v>2223</v>
      </c>
      <c r="B339" s="188" t="s">
        <v>1301</v>
      </c>
      <c r="C339" s="188" t="s">
        <v>321</v>
      </c>
      <c r="D339" s="188">
        <v>100</v>
      </c>
      <c r="E339" s="193">
        <v>718.73</v>
      </c>
      <c r="F339" s="188" t="s">
        <v>1222</v>
      </c>
      <c r="G339" s="196">
        <v>46170</v>
      </c>
    </row>
    <row r="340" spans="1:7" ht="15.75" customHeight="1" x14ac:dyDescent="0.3">
      <c r="A340" s="188">
        <v>2224</v>
      </c>
      <c r="B340" s="188" t="s">
        <v>1301</v>
      </c>
      <c r="C340" s="188" t="s">
        <v>322</v>
      </c>
      <c r="D340" s="188">
        <v>100</v>
      </c>
      <c r="E340" s="193">
        <v>902.6</v>
      </c>
      <c r="F340" s="188" t="s">
        <v>1222</v>
      </c>
      <c r="G340" s="196">
        <v>46170</v>
      </c>
    </row>
    <row r="341" spans="1:7" ht="15.75" customHeight="1" x14ac:dyDescent="0.3">
      <c r="A341" s="188">
        <v>2274</v>
      </c>
      <c r="B341" s="188" t="s">
        <v>1301</v>
      </c>
      <c r="C341" s="188" t="s">
        <v>1530</v>
      </c>
      <c r="D341" s="188">
        <v>100</v>
      </c>
      <c r="E341" s="193">
        <v>768.88</v>
      </c>
      <c r="F341" s="188" t="s">
        <v>1222</v>
      </c>
      <c r="G341" s="196">
        <v>46170</v>
      </c>
    </row>
    <row r="342" spans="1:7" ht="15.75" customHeight="1" x14ac:dyDescent="0.3">
      <c r="A342" s="188">
        <v>2275</v>
      </c>
      <c r="B342" s="188" t="s">
        <v>1301</v>
      </c>
      <c r="C342" s="188" t="s">
        <v>1531</v>
      </c>
      <c r="D342" s="188">
        <v>100</v>
      </c>
      <c r="E342" s="193">
        <v>819.01</v>
      </c>
      <c r="F342" s="188" t="s">
        <v>1222</v>
      </c>
      <c r="G342" s="196">
        <v>46170</v>
      </c>
    </row>
    <row r="343" spans="1:7" ht="15.75" customHeight="1" x14ac:dyDescent="0.3">
      <c r="A343" s="188"/>
      <c r="B343" s="188"/>
      <c r="C343" s="194" t="s">
        <v>1302</v>
      </c>
      <c r="D343" s="188"/>
      <c r="E343" s="188"/>
      <c r="F343" s="188"/>
      <c r="G343" s="188"/>
    </row>
    <row r="344" spans="1:7" ht="15.75" customHeight="1" x14ac:dyDescent="0.3">
      <c r="A344" s="188">
        <v>23012</v>
      </c>
      <c r="B344" s="188" t="s">
        <v>137</v>
      </c>
      <c r="C344" s="188" t="s">
        <v>1303</v>
      </c>
      <c r="D344" s="188">
        <v>100</v>
      </c>
      <c r="E344" s="193">
        <v>5628.65</v>
      </c>
      <c r="F344" s="188" t="s">
        <v>1222</v>
      </c>
      <c r="G344" s="196">
        <v>46050</v>
      </c>
    </row>
    <row r="345" spans="1:7" ht="15.75" customHeight="1" x14ac:dyDescent="0.3">
      <c r="A345" s="188">
        <v>23013</v>
      </c>
      <c r="B345" s="188" t="s">
        <v>137</v>
      </c>
      <c r="C345" s="188" t="s">
        <v>324</v>
      </c>
      <c r="D345" s="188">
        <v>100</v>
      </c>
      <c r="E345" s="193">
        <v>7045.83</v>
      </c>
      <c r="F345" s="188" t="s">
        <v>1222</v>
      </c>
      <c r="G345" s="196">
        <v>46050</v>
      </c>
    </row>
    <row r="346" spans="1:7" ht="15.75" customHeight="1" x14ac:dyDescent="0.3">
      <c r="A346" s="188">
        <v>23014</v>
      </c>
      <c r="B346" s="188" t="s">
        <v>137</v>
      </c>
      <c r="C346" s="188" t="s">
        <v>325</v>
      </c>
      <c r="D346" s="188">
        <v>100</v>
      </c>
      <c r="E346" s="193">
        <v>11209.93</v>
      </c>
      <c r="F346" s="188" t="s">
        <v>1222</v>
      </c>
      <c r="G346" s="196">
        <v>46050</v>
      </c>
    </row>
    <row r="347" spans="1:7" ht="15.75" customHeight="1" x14ac:dyDescent="0.3">
      <c r="A347" s="188">
        <v>23015</v>
      </c>
      <c r="B347" s="188" t="s">
        <v>137</v>
      </c>
      <c r="C347" s="188" t="s">
        <v>326</v>
      </c>
      <c r="D347" s="188">
        <v>50</v>
      </c>
      <c r="E347" s="193">
        <v>9521.34</v>
      </c>
      <c r="F347" s="188" t="s">
        <v>1222</v>
      </c>
      <c r="G347" s="196">
        <v>46050</v>
      </c>
    </row>
    <row r="348" spans="1:7" ht="15.75" customHeight="1" x14ac:dyDescent="0.3">
      <c r="A348" s="188">
        <v>23016</v>
      </c>
      <c r="B348" s="188" t="s">
        <v>137</v>
      </c>
      <c r="C348" s="188" t="s">
        <v>327</v>
      </c>
      <c r="D348" s="188">
        <v>100</v>
      </c>
      <c r="E348" s="193">
        <v>5628.65</v>
      </c>
      <c r="F348" s="188" t="s">
        <v>1222</v>
      </c>
      <c r="G348" s="196">
        <v>46050</v>
      </c>
    </row>
    <row r="349" spans="1:7" ht="15.75" customHeight="1" x14ac:dyDescent="0.3">
      <c r="A349" s="188">
        <v>23017</v>
      </c>
      <c r="B349" s="188" t="s">
        <v>137</v>
      </c>
      <c r="C349" s="188" t="s">
        <v>328</v>
      </c>
      <c r="D349" s="188">
        <v>100</v>
      </c>
      <c r="E349" s="193">
        <v>7045.83</v>
      </c>
      <c r="F349" s="188" t="s">
        <v>1222</v>
      </c>
      <c r="G349" s="196">
        <v>46050</v>
      </c>
    </row>
    <row r="350" spans="1:7" ht="15.75" customHeight="1" x14ac:dyDescent="0.3">
      <c r="A350" s="188">
        <v>23018</v>
      </c>
      <c r="B350" s="188" t="s">
        <v>137</v>
      </c>
      <c r="C350" s="188" t="s">
        <v>329</v>
      </c>
      <c r="D350" s="188">
        <v>100</v>
      </c>
      <c r="E350" s="193">
        <v>11209.93</v>
      </c>
      <c r="F350" s="188" t="s">
        <v>1222</v>
      </c>
      <c r="G350" s="196">
        <v>46050</v>
      </c>
    </row>
    <row r="351" spans="1:7" ht="15.75" customHeight="1" x14ac:dyDescent="0.3">
      <c r="A351" s="188">
        <v>23019</v>
      </c>
      <c r="B351" s="188" t="s">
        <v>137</v>
      </c>
      <c r="C351" s="188" t="s">
        <v>330</v>
      </c>
      <c r="D351" s="188">
        <v>50</v>
      </c>
      <c r="E351" s="193">
        <v>9521.34</v>
      </c>
      <c r="F351" s="188" t="s">
        <v>1222</v>
      </c>
      <c r="G351" s="196">
        <v>46050</v>
      </c>
    </row>
    <row r="352" spans="1:7" ht="15.75" customHeight="1" x14ac:dyDescent="0.3">
      <c r="A352" s="188">
        <v>23020</v>
      </c>
      <c r="B352" s="188" t="s">
        <v>137</v>
      </c>
      <c r="C352" s="188" t="s">
        <v>331</v>
      </c>
      <c r="D352" s="188">
        <v>100</v>
      </c>
      <c r="E352" s="193">
        <v>5628.65</v>
      </c>
      <c r="F352" s="188" t="s">
        <v>1222</v>
      </c>
      <c r="G352" s="196">
        <v>46050</v>
      </c>
    </row>
    <row r="353" spans="1:7" ht="15.75" customHeight="1" x14ac:dyDescent="0.3">
      <c r="A353" s="188">
        <v>23021</v>
      </c>
      <c r="B353" s="188" t="s">
        <v>137</v>
      </c>
      <c r="C353" s="188" t="s">
        <v>332</v>
      </c>
      <c r="D353" s="188">
        <v>100</v>
      </c>
      <c r="E353" s="193">
        <v>7045.83</v>
      </c>
      <c r="F353" s="188" t="s">
        <v>1222</v>
      </c>
      <c r="G353" s="196">
        <v>46050</v>
      </c>
    </row>
    <row r="354" spans="1:7" ht="15.75" customHeight="1" x14ac:dyDescent="0.3">
      <c r="A354" s="188">
        <v>23022</v>
      </c>
      <c r="B354" s="188" t="s">
        <v>137</v>
      </c>
      <c r="C354" s="188" t="s">
        <v>333</v>
      </c>
      <c r="D354" s="188">
        <v>100</v>
      </c>
      <c r="E354" s="193">
        <v>11209.93</v>
      </c>
      <c r="F354" s="188" t="s">
        <v>1222</v>
      </c>
      <c r="G354" s="196">
        <v>46050</v>
      </c>
    </row>
    <row r="355" spans="1:7" ht="15.75" customHeight="1" x14ac:dyDescent="0.3">
      <c r="A355" s="188">
        <v>23023</v>
      </c>
      <c r="B355" s="188" t="s">
        <v>137</v>
      </c>
      <c r="C355" s="188" t="s">
        <v>334</v>
      </c>
      <c r="D355" s="188">
        <v>50</v>
      </c>
      <c r="E355" s="193">
        <v>9521.34</v>
      </c>
      <c r="F355" s="188" t="s">
        <v>1222</v>
      </c>
      <c r="G355" s="196">
        <v>46050</v>
      </c>
    </row>
    <row r="356" spans="1:7" ht="15.75" customHeight="1" x14ac:dyDescent="0.3">
      <c r="A356" s="188">
        <v>23024</v>
      </c>
      <c r="B356" s="188" t="s">
        <v>137</v>
      </c>
      <c r="C356" s="188" t="s">
        <v>1304</v>
      </c>
      <c r="D356" s="188">
        <v>50</v>
      </c>
      <c r="E356" s="193">
        <v>5628.65</v>
      </c>
      <c r="F356" s="188" t="s">
        <v>1222</v>
      </c>
      <c r="G356" s="196">
        <v>46050</v>
      </c>
    </row>
    <row r="357" spans="1:7" ht="15.75" customHeight="1" x14ac:dyDescent="0.3">
      <c r="A357" s="188">
        <v>23025</v>
      </c>
      <c r="B357" s="188" t="s">
        <v>137</v>
      </c>
      <c r="C357" s="188" t="s">
        <v>335</v>
      </c>
      <c r="D357" s="188">
        <v>50</v>
      </c>
      <c r="E357" s="193">
        <v>7045.83</v>
      </c>
      <c r="F357" s="188" t="s">
        <v>1222</v>
      </c>
      <c r="G357" s="196">
        <v>46050</v>
      </c>
    </row>
    <row r="358" spans="1:7" ht="15.75" customHeight="1" x14ac:dyDescent="0.3">
      <c r="A358" s="188">
        <v>23026</v>
      </c>
      <c r="B358" s="188" t="s">
        <v>137</v>
      </c>
      <c r="C358" s="188" t="s">
        <v>336</v>
      </c>
      <c r="D358" s="188">
        <v>50</v>
      </c>
      <c r="E358" s="193">
        <v>11209.93</v>
      </c>
      <c r="F358" s="188" t="s">
        <v>1222</v>
      </c>
      <c r="G358" s="196">
        <v>46050</v>
      </c>
    </row>
    <row r="359" spans="1:7" ht="15.75" customHeight="1" x14ac:dyDescent="0.3">
      <c r="A359" s="188">
        <v>23027</v>
      </c>
      <c r="B359" s="188" t="s">
        <v>137</v>
      </c>
      <c r="C359" s="188" t="s">
        <v>337</v>
      </c>
      <c r="D359" s="188">
        <v>25</v>
      </c>
      <c r="E359" s="193">
        <v>7694.3</v>
      </c>
      <c r="F359" s="188" t="s">
        <v>1222</v>
      </c>
      <c r="G359" s="196">
        <v>46050</v>
      </c>
    </row>
    <row r="360" spans="1:7" ht="15.75" customHeight="1" x14ac:dyDescent="0.3">
      <c r="A360" s="188">
        <v>23028</v>
      </c>
      <c r="B360" s="188" t="s">
        <v>137</v>
      </c>
      <c r="C360" s="188" t="s">
        <v>1305</v>
      </c>
      <c r="D360" s="188">
        <v>50</v>
      </c>
      <c r="E360" s="193">
        <v>4710.57</v>
      </c>
      <c r="F360" s="188" t="s">
        <v>1222</v>
      </c>
      <c r="G360" s="196">
        <v>46050</v>
      </c>
    </row>
    <row r="361" spans="1:7" ht="15.75" customHeight="1" x14ac:dyDescent="0.3">
      <c r="A361" s="188">
        <v>23029</v>
      </c>
      <c r="B361" s="188" t="s">
        <v>137</v>
      </c>
      <c r="C361" s="188" t="s">
        <v>338</v>
      </c>
      <c r="D361" s="188">
        <v>50</v>
      </c>
      <c r="E361" s="193">
        <v>5482.92</v>
      </c>
      <c r="F361" s="188" t="s">
        <v>1222</v>
      </c>
      <c r="G361" s="196">
        <v>46050</v>
      </c>
    </row>
    <row r="362" spans="1:7" ht="15.75" customHeight="1" x14ac:dyDescent="0.3">
      <c r="A362" s="188">
        <v>23030</v>
      </c>
      <c r="B362" s="188" t="s">
        <v>137</v>
      </c>
      <c r="C362" s="188" t="s">
        <v>339</v>
      </c>
      <c r="D362" s="188">
        <v>50</v>
      </c>
      <c r="E362" s="193">
        <v>9302.02</v>
      </c>
      <c r="F362" s="188" t="s">
        <v>1222</v>
      </c>
      <c r="G362" s="196">
        <v>46050</v>
      </c>
    </row>
    <row r="363" spans="1:7" ht="15.75" customHeight="1" x14ac:dyDescent="0.3">
      <c r="A363" s="188">
        <v>23031</v>
      </c>
      <c r="B363" s="188" t="s">
        <v>137</v>
      </c>
      <c r="C363" s="188" t="s">
        <v>340</v>
      </c>
      <c r="D363" s="188">
        <v>25</v>
      </c>
      <c r="E363" s="193">
        <v>7694.3</v>
      </c>
      <c r="F363" s="188" t="s">
        <v>1222</v>
      </c>
      <c r="G363" s="196">
        <v>46050</v>
      </c>
    </row>
    <row r="364" spans="1:7" ht="15.75" customHeight="1" x14ac:dyDescent="0.3">
      <c r="A364" s="188">
        <v>23032</v>
      </c>
      <c r="B364" s="188" t="s">
        <v>137</v>
      </c>
      <c r="C364" s="188" t="s">
        <v>1306</v>
      </c>
      <c r="D364" s="188">
        <v>50</v>
      </c>
      <c r="E364" s="193">
        <v>4710.57</v>
      </c>
      <c r="F364" s="188" t="s">
        <v>1222</v>
      </c>
      <c r="G364" s="196">
        <v>46050</v>
      </c>
    </row>
    <row r="365" spans="1:7" ht="15.75" customHeight="1" x14ac:dyDescent="0.3">
      <c r="A365" s="188">
        <v>23033</v>
      </c>
      <c r="B365" s="188" t="s">
        <v>137</v>
      </c>
      <c r="C365" s="188" t="s">
        <v>341</v>
      </c>
      <c r="D365" s="188">
        <v>50</v>
      </c>
      <c r="E365" s="193">
        <v>5482.92</v>
      </c>
      <c r="F365" s="188" t="s">
        <v>1222</v>
      </c>
      <c r="G365" s="196">
        <v>46050</v>
      </c>
    </row>
    <row r="366" spans="1:7" ht="15.75" customHeight="1" x14ac:dyDescent="0.3">
      <c r="A366" s="188">
        <v>23034</v>
      </c>
      <c r="B366" s="188" t="s">
        <v>137</v>
      </c>
      <c r="C366" s="188" t="s">
        <v>342</v>
      </c>
      <c r="D366" s="188">
        <v>50</v>
      </c>
      <c r="E366" s="193">
        <v>9302.02</v>
      </c>
      <c r="F366" s="188" t="s">
        <v>1222</v>
      </c>
      <c r="G366" s="196">
        <v>46050</v>
      </c>
    </row>
    <row r="367" spans="1:7" ht="15.75" customHeight="1" x14ac:dyDescent="0.3">
      <c r="A367" s="188">
        <v>23035</v>
      </c>
      <c r="B367" s="188" t="s">
        <v>137</v>
      </c>
      <c r="C367" s="188" t="s">
        <v>343</v>
      </c>
      <c r="D367" s="188">
        <v>25</v>
      </c>
      <c r="E367" s="193">
        <v>7694.3</v>
      </c>
      <c r="F367" s="188" t="s">
        <v>1222</v>
      </c>
      <c r="G367" s="196">
        <v>46050</v>
      </c>
    </row>
    <row r="368" spans="1:7" ht="15.75" customHeight="1" x14ac:dyDescent="0.3">
      <c r="A368" s="188"/>
      <c r="B368" s="188"/>
      <c r="C368" s="194" t="s">
        <v>1307</v>
      </c>
      <c r="D368" s="188"/>
      <c r="E368" s="188"/>
      <c r="F368" s="188"/>
      <c r="G368" s="188"/>
    </row>
    <row r="369" spans="1:7" ht="15.75" customHeight="1" x14ac:dyDescent="0.3">
      <c r="A369" s="188">
        <v>14102</v>
      </c>
      <c r="B369" s="188">
        <v>1096</v>
      </c>
      <c r="C369" s="188" t="s">
        <v>353</v>
      </c>
      <c r="D369" s="188">
        <v>0</v>
      </c>
      <c r="E369" s="193">
        <v>1925.73</v>
      </c>
      <c r="F369" s="188" t="s">
        <v>1222</v>
      </c>
      <c r="G369" s="196">
        <v>46099</v>
      </c>
    </row>
    <row r="370" spans="1:7" ht="15.75" customHeight="1" x14ac:dyDescent="0.3">
      <c r="A370" s="188">
        <v>14105</v>
      </c>
      <c r="B370" s="188">
        <v>1179</v>
      </c>
      <c r="C370" s="188" t="s">
        <v>355</v>
      </c>
      <c r="D370" s="188">
        <v>0</v>
      </c>
      <c r="E370" s="193">
        <v>2805.09</v>
      </c>
      <c r="F370" s="188" t="s">
        <v>1222</v>
      </c>
      <c r="G370" s="196">
        <v>46099</v>
      </c>
    </row>
    <row r="371" spans="1:7" ht="15.75" customHeight="1" x14ac:dyDescent="0.3">
      <c r="A371" s="188">
        <v>14107</v>
      </c>
      <c r="B371" s="188">
        <v>1097</v>
      </c>
      <c r="C371" s="188" t="s">
        <v>354</v>
      </c>
      <c r="D371" s="188">
        <v>0</v>
      </c>
      <c r="E371" s="193">
        <v>2394.7199999999998</v>
      </c>
      <c r="F371" s="188" t="s">
        <v>1222</v>
      </c>
      <c r="G371" s="196">
        <v>46099</v>
      </c>
    </row>
    <row r="372" spans="1:7" ht="15.75" customHeight="1" x14ac:dyDescent="0.3">
      <c r="A372" s="188">
        <v>2243</v>
      </c>
      <c r="B372" s="188" t="s">
        <v>150</v>
      </c>
      <c r="C372" s="188" t="s">
        <v>1308</v>
      </c>
      <c r="D372" s="188">
        <v>0</v>
      </c>
      <c r="E372" s="193">
        <v>1112.8599999999999</v>
      </c>
      <c r="F372" s="188" t="s">
        <v>1222</v>
      </c>
      <c r="G372" s="196">
        <v>46170</v>
      </c>
    </row>
    <row r="373" spans="1:7" ht="15.75" customHeight="1" x14ac:dyDescent="0.3">
      <c r="A373" s="188">
        <v>2244</v>
      </c>
      <c r="B373" s="188" t="s">
        <v>150</v>
      </c>
      <c r="C373" s="188" t="s">
        <v>1309</v>
      </c>
      <c r="D373" s="188">
        <v>0</v>
      </c>
      <c r="E373" s="193">
        <v>1989.04</v>
      </c>
      <c r="F373" s="188" t="s">
        <v>1222</v>
      </c>
      <c r="G373" s="196">
        <v>46170</v>
      </c>
    </row>
    <row r="374" spans="1:7" ht="15.75" customHeight="1" x14ac:dyDescent="0.3">
      <c r="A374" s="188">
        <v>2245</v>
      </c>
      <c r="B374" s="188" t="s">
        <v>150</v>
      </c>
      <c r="C374" s="188" t="s">
        <v>1310</v>
      </c>
      <c r="D374" s="188">
        <v>0</v>
      </c>
      <c r="E374" s="193">
        <v>2495.2600000000002</v>
      </c>
      <c r="F374" s="188" t="s">
        <v>1222</v>
      </c>
      <c r="G374" s="196">
        <v>46170</v>
      </c>
    </row>
    <row r="375" spans="1:7" ht="15.75" customHeight="1" x14ac:dyDescent="0.3">
      <c r="A375" s="188">
        <v>2246</v>
      </c>
      <c r="B375" s="188" t="s">
        <v>150</v>
      </c>
      <c r="C375" s="188" t="s">
        <v>1311</v>
      </c>
      <c r="D375" s="188">
        <v>0</v>
      </c>
      <c r="E375" s="193">
        <v>3816.16</v>
      </c>
      <c r="F375" s="188" t="s">
        <v>1222</v>
      </c>
      <c r="G375" s="196">
        <v>46170</v>
      </c>
    </row>
    <row r="376" spans="1:7" ht="15.75" customHeight="1" x14ac:dyDescent="0.3">
      <c r="A376" s="188">
        <v>2247</v>
      </c>
      <c r="B376" s="188" t="s">
        <v>150</v>
      </c>
      <c r="C376" s="188" t="s">
        <v>1312</v>
      </c>
      <c r="D376" s="188">
        <v>0</v>
      </c>
      <c r="E376" s="193">
        <v>4881.92</v>
      </c>
      <c r="F376" s="188" t="s">
        <v>1222</v>
      </c>
      <c r="G376" s="196">
        <v>46170</v>
      </c>
    </row>
    <row r="377" spans="1:7" ht="15.75" customHeight="1" x14ac:dyDescent="0.3">
      <c r="A377" s="188">
        <v>2248</v>
      </c>
      <c r="B377" s="188" t="s">
        <v>150</v>
      </c>
      <c r="C377" s="188" t="s">
        <v>1313</v>
      </c>
      <c r="D377" s="188">
        <v>0</v>
      </c>
      <c r="E377" s="193">
        <v>6409.81</v>
      </c>
      <c r="F377" s="188" t="s">
        <v>1222</v>
      </c>
      <c r="G377" s="196">
        <v>46170</v>
      </c>
    </row>
    <row r="378" spans="1:7" ht="15.75" customHeight="1" x14ac:dyDescent="0.3">
      <c r="A378" s="188">
        <v>2249</v>
      </c>
      <c r="B378" s="188" t="s">
        <v>150</v>
      </c>
      <c r="C378" s="188" t="s">
        <v>1314</v>
      </c>
      <c r="D378" s="188">
        <v>0</v>
      </c>
      <c r="E378" s="193">
        <v>4670.82</v>
      </c>
      <c r="F378" s="188" t="s">
        <v>1222</v>
      </c>
      <c r="G378" s="196">
        <v>46170</v>
      </c>
    </row>
    <row r="379" spans="1:7" ht="15.75" customHeight="1" x14ac:dyDescent="0.3">
      <c r="A379" s="188">
        <v>2250</v>
      </c>
      <c r="B379" s="188" t="s">
        <v>150</v>
      </c>
      <c r="C379" s="188" t="s">
        <v>1315</v>
      </c>
      <c r="D379" s="188">
        <v>0</v>
      </c>
      <c r="E379" s="193">
        <v>6534.83</v>
      </c>
      <c r="F379" s="188" t="s">
        <v>1222</v>
      </c>
      <c r="G379" s="196">
        <v>46170</v>
      </c>
    </row>
    <row r="380" spans="1:7" ht="15.75" customHeight="1" x14ac:dyDescent="0.3">
      <c r="A380" s="188">
        <v>2251</v>
      </c>
      <c r="B380" s="188" t="s">
        <v>150</v>
      </c>
      <c r="C380" s="188" t="s">
        <v>1316</v>
      </c>
      <c r="D380" s="188">
        <v>0</v>
      </c>
      <c r="E380" s="193">
        <v>7899.8</v>
      </c>
      <c r="F380" s="188" t="s">
        <v>1222</v>
      </c>
      <c r="G380" s="196">
        <v>46170</v>
      </c>
    </row>
    <row r="381" spans="1:7" ht="15.75" customHeight="1" x14ac:dyDescent="0.3">
      <c r="A381" s="188">
        <v>2252</v>
      </c>
      <c r="B381" s="188" t="s">
        <v>150</v>
      </c>
      <c r="C381" s="188" t="s">
        <v>1317</v>
      </c>
      <c r="D381" s="188">
        <v>0</v>
      </c>
      <c r="E381" s="193">
        <v>10570.29</v>
      </c>
      <c r="F381" s="188" t="s">
        <v>1222</v>
      </c>
      <c r="G381" s="196">
        <v>46170</v>
      </c>
    </row>
    <row r="382" spans="1:7" ht="15.75" customHeight="1" x14ac:dyDescent="0.3">
      <c r="A382" s="188">
        <v>2253</v>
      </c>
      <c r="B382" s="188" t="s">
        <v>150</v>
      </c>
      <c r="C382" s="188" t="s">
        <v>1318</v>
      </c>
      <c r="D382" s="188">
        <v>0</v>
      </c>
      <c r="E382" s="193">
        <v>13389.4</v>
      </c>
      <c r="F382" s="188" t="s">
        <v>1222</v>
      </c>
      <c r="G382" s="196">
        <v>46170</v>
      </c>
    </row>
    <row r="383" spans="1:7" ht="15.75" customHeight="1" x14ac:dyDescent="0.3">
      <c r="A383" s="188">
        <v>2254</v>
      </c>
      <c r="B383" s="188" t="s">
        <v>150</v>
      </c>
      <c r="C383" s="188" t="s">
        <v>1319</v>
      </c>
      <c r="D383" s="188">
        <v>0</v>
      </c>
      <c r="E383" s="193">
        <v>17194.28</v>
      </c>
      <c r="F383" s="188" t="s">
        <v>1222</v>
      </c>
      <c r="G383" s="196">
        <v>46170</v>
      </c>
    </row>
    <row r="384" spans="1:7" ht="15.75" customHeight="1" x14ac:dyDescent="0.3">
      <c r="A384" s="188">
        <v>2256</v>
      </c>
      <c r="B384" s="188" t="s">
        <v>150</v>
      </c>
      <c r="C384" s="188" t="s">
        <v>1320</v>
      </c>
      <c r="D384" s="188">
        <v>0</v>
      </c>
      <c r="E384" s="193">
        <v>20042.060000000001</v>
      </c>
      <c r="F384" s="188" t="s">
        <v>1222</v>
      </c>
      <c r="G384" s="196">
        <v>46170</v>
      </c>
    </row>
    <row r="385" spans="1:7" ht="15.75" customHeight="1" x14ac:dyDescent="0.3">
      <c r="A385" s="188">
        <v>2257</v>
      </c>
      <c r="B385" s="188" t="s">
        <v>150</v>
      </c>
      <c r="C385" s="188" t="s">
        <v>1321</v>
      </c>
      <c r="D385" s="188">
        <v>0</v>
      </c>
      <c r="E385" s="193">
        <v>11797.95</v>
      </c>
      <c r="F385" s="188" t="s">
        <v>1222</v>
      </c>
      <c r="G385" s="196">
        <v>46170</v>
      </c>
    </row>
    <row r="386" spans="1:7" ht="15.75" customHeight="1" x14ac:dyDescent="0.3">
      <c r="A386" s="188">
        <v>2263</v>
      </c>
      <c r="B386" s="188" t="s">
        <v>150</v>
      </c>
      <c r="C386" s="188" t="s">
        <v>1322</v>
      </c>
      <c r="D386" s="188">
        <v>0</v>
      </c>
      <c r="E386" s="193">
        <v>1112.8599999999999</v>
      </c>
      <c r="F386" s="188" t="s">
        <v>1222</v>
      </c>
      <c r="G386" s="196">
        <v>46170</v>
      </c>
    </row>
    <row r="387" spans="1:7" ht="15.75" customHeight="1" x14ac:dyDescent="0.3">
      <c r="A387" s="188">
        <v>2264</v>
      </c>
      <c r="B387" s="188" t="s">
        <v>150</v>
      </c>
      <c r="C387" s="188" t="s">
        <v>1323</v>
      </c>
      <c r="D387" s="188">
        <v>0</v>
      </c>
      <c r="E387" s="193">
        <v>1989.04</v>
      </c>
      <c r="F387" s="188" t="s">
        <v>1222</v>
      </c>
      <c r="G387" s="196">
        <v>46170</v>
      </c>
    </row>
    <row r="388" spans="1:7" ht="15.75" customHeight="1" x14ac:dyDescent="0.3">
      <c r="A388" s="188">
        <v>2265</v>
      </c>
      <c r="B388" s="188" t="s">
        <v>150</v>
      </c>
      <c r="C388" s="188" t="s">
        <v>1324</v>
      </c>
      <c r="D388" s="188">
        <v>0</v>
      </c>
      <c r="E388" s="193">
        <v>2495.2600000000002</v>
      </c>
      <c r="F388" s="188" t="s">
        <v>1222</v>
      </c>
      <c r="G388" s="196">
        <v>46170</v>
      </c>
    </row>
    <row r="389" spans="1:7" ht="15.75" customHeight="1" x14ac:dyDescent="0.3">
      <c r="A389" s="188">
        <v>2266</v>
      </c>
      <c r="B389" s="188" t="s">
        <v>150</v>
      </c>
      <c r="C389" s="188" t="s">
        <v>1325</v>
      </c>
      <c r="D389" s="188">
        <v>0</v>
      </c>
      <c r="E389" s="193">
        <v>3816.16</v>
      </c>
      <c r="F389" s="188" t="s">
        <v>1222</v>
      </c>
      <c r="G389" s="196">
        <v>46170</v>
      </c>
    </row>
    <row r="390" spans="1:7" ht="15.75" customHeight="1" x14ac:dyDescent="0.3">
      <c r="A390" s="188">
        <v>2267</v>
      </c>
      <c r="B390" s="188" t="s">
        <v>150</v>
      </c>
      <c r="C390" s="188" t="s">
        <v>1326</v>
      </c>
      <c r="D390" s="188">
        <v>0</v>
      </c>
      <c r="E390" s="193">
        <v>4881.92</v>
      </c>
      <c r="F390" s="188" t="s">
        <v>1222</v>
      </c>
      <c r="G390" s="196">
        <v>46170</v>
      </c>
    </row>
    <row r="391" spans="1:7" ht="15.75" customHeight="1" x14ac:dyDescent="0.3">
      <c r="A391" s="188">
        <v>2268</v>
      </c>
      <c r="B391" s="188" t="s">
        <v>150</v>
      </c>
      <c r="C391" s="188" t="s">
        <v>1327</v>
      </c>
      <c r="D391" s="188">
        <v>0</v>
      </c>
      <c r="E391" s="193">
        <v>6409.81</v>
      </c>
      <c r="F391" s="188" t="s">
        <v>1222</v>
      </c>
      <c r="G391" s="196">
        <v>46170</v>
      </c>
    </row>
    <row r="392" spans="1:7" ht="15.75" customHeight="1" x14ac:dyDescent="0.3">
      <c r="A392" s="188">
        <v>2269</v>
      </c>
      <c r="B392" s="188" t="s">
        <v>150</v>
      </c>
      <c r="C392" s="188" t="s">
        <v>1328</v>
      </c>
      <c r="D392" s="188">
        <v>0</v>
      </c>
      <c r="E392" s="193">
        <v>4670.82</v>
      </c>
      <c r="F392" s="188" t="s">
        <v>1222</v>
      </c>
      <c r="G392" s="196">
        <v>46170</v>
      </c>
    </row>
    <row r="393" spans="1:7" ht="15.75" customHeight="1" x14ac:dyDescent="0.3">
      <c r="A393" s="188">
        <v>2270</v>
      </c>
      <c r="B393" s="188" t="s">
        <v>150</v>
      </c>
      <c r="C393" s="188" t="s">
        <v>1329</v>
      </c>
      <c r="D393" s="188">
        <v>0</v>
      </c>
      <c r="E393" s="193">
        <v>6534.83</v>
      </c>
      <c r="F393" s="188" t="s">
        <v>1222</v>
      </c>
      <c r="G393" s="196">
        <v>46170</v>
      </c>
    </row>
    <row r="394" spans="1:7" ht="15.75" customHeight="1" x14ac:dyDescent="0.3">
      <c r="A394" s="188">
        <v>2271</v>
      </c>
      <c r="B394" s="188" t="s">
        <v>150</v>
      </c>
      <c r="C394" s="188" t="s">
        <v>1330</v>
      </c>
      <c r="D394" s="188">
        <v>0</v>
      </c>
      <c r="E394" s="193">
        <v>7899.8</v>
      </c>
      <c r="F394" s="188" t="s">
        <v>1222</v>
      </c>
      <c r="G394" s="196">
        <v>46170</v>
      </c>
    </row>
    <row r="395" spans="1:7" ht="15.75" customHeight="1" x14ac:dyDescent="0.3">
      <c r="A395" s="188">
        <v>2272</v>
      </c>
      <c r="B395" s="188" t="s">
        <v>150</v>
      </c>
      <c r="C395" s="188" t="s">
        <v>1331</v>
      </c>
      <c r="D395" s="188">
        <v>0</v>
      </c>
      <c r="E395" s="193">
        <v>10570.29</v>
      </c>
      <c r="F395" s="188" t="s">
        <v>1222</v>
      </c>
      <c r="G395" s="196">
        <v>46170</v>
      </c>
    </row>
    <row r="396" spans="1:7" ht="15.75" customHeight="1" x14ac:dyDescent="0.3">
      <c r="A396" s="188">
        <v>2273</v>
      </c>
      <c r="B396" s="188" t="s">
        <v>150</v>
      </c>
      <c r="C396" s="188" t="s">
        <v>1332</v>
      </c>
      <c r="D396" s="188">
        <v>0</v>
      </c>
      <c r="E396" s="193">
        <v>20042.060000000001</v>
      </c>
      <c r="F396" s="188" t="s">
        <v>1222</v>
      </c>
      <c r="G396" s="196">
        <v>46170</v>
      </c>
    </row>
    <row r="397" spans="1:7" ht="15.75" customHeight="1" x14ac:dyDescent="0.3">
      <c r="A397" s="188"/>
      <c r="B397" s="188"/>
      <c r="C397" s="194" t="s">
        <v>1333</v>
      </c>
      <c r="D397" s="188"/>
      <c r="E397" s="188"/>
      <c r="F397" s="188"/>
      <c r="G397" s="188"/>
    </row>
    <row r="398" spans="1:7" ht="15.75" customHeight="1" x14ac:dyDescent="0.3">
      <c r="A398" s="188">
        <v>25073</v>
      </c>
      <c r="B398" s="188" t="s">
        <v>357</v>
      </c>
      <c r="C398" s="188" t="s">
        <v>358</v>
      </c>
      <c r="D398" s="188">
        <v>12</v>
      </c>
      <c r="E398" s="193">
        <v>1678.42</v>
      </c>
      <c r="F398" s="188" t="s">
        <v>1222</v>
      </c>
      <c r="G398" s="196">
        <v>46170</v>
      </c>
    </row>
    <row r="399" spans="1:7" ht="15.75" customHeight="1" x14ac:dyDescent="0.3">
      <c r="A399" s="188">
        <v>25074</v>
      </c>
      <c r="B399" s="188" t="s">
        <v>357</v>
      </c>
      <c r="C399" s="188" t="s">
        <v>359</v>
      </c>
      <c r="D399" s="188">
        <v>12</v>
      </c>
      <c r="E399" s="193">
        <v>1634.28</v>
      </c>
      <c r="F399" s="188" t="s">
        <v>1222</v>
      </c>
      <c r="G399" s="196">
        <v>46170</v>
      </c>
    </row>
    <row r="400" spans="1:7" ht="15.75" customHeight="1" x14ac:dyDescent="0.3">
      <c r="A400" s="188"/>
      <c r="B400" s="188"/>
      <c r="C400" s="194" t="s">
        <v>1334</v>
      </c>
      <c r="D400" s="188"/>
      <c r="E400" s="188"/>
      <c r="F400" s="188"/>
      <c r="G400" s="188"/>
    </row>
    <row r="401" spans="1:7" ht="15.75" customHeight="1" x14ac:dyDescent="0.3">
      <c r="A401" s="188">
        <v>2225</v>
      </c>
      <c r="B401" s="188" t="s">
        <v>150</v>
      </c>
      <c r="C401" s="188" t="s">
        <v>361</v>
      </c>
      <c r="D401" s="188">
        <v>0</v>
      </c>
      <c r="E401" s="193">
        <v>819.01</v>
      </c>
      <c r="F401" s="188" t="s">
        <v>1222</v>
      </c>
      <c r="G401" s="196">
        <v>46170</v>
      </c>
    </row>
    <row r="402" spans="1:7" ht="15.75" customHeight="1" x14ac:dyDescent="0.3">
      <c r="A402" s="188">
        <v>2226</v>
      </c>
      <c r="B402" s="188" t="s">
        <v>150</v>
      </c>
      <c r="C402" s="188" t="s">
        <v>362</v>
      </c>
      <c r="D402" s="188">
        <v>0</v>
      </c>
      <c r="E402" s="193">
        <v>9295.4599999999991</v>
      </c>
      <c r="F402" s="188" t="s">
        <v>1222</v>
      </c>
      <c r="G402" s="196">
        <v>46170</v>
      </c>
    </row>
    <row r="403" spans="1:7" ht="15.75" customHeight="1" x14ac:dyDescent="0.3">
      <c r="A403" s="188">
        <v>2227</v>
      </c>
      <c r="B403" s="188" t="s">
        <v>150</v>
      </c>
      <c r="C403" s="188" t="s">
        <v>363</v>
      </c>
      <c r="D403" s="188">
        <v>0</v>
      </c>
      <c r="E403" s="193">
        <v>27217.360000000001</v>
      </c>
      <c r="F403" s="188" t="s">
        <v>1222</v>
      </c>
      <c r="G403" s="196">
        <v>46170</v>
      </c>
    </row>
    <row r="404" spans="1:7" ht="15.75" customHeight="1" x14ac:dyDescent="0.3">
      <c r="A404" s="188">
        <v>2228</v>
      </c>
      <c r="B404" s="188" t="s">
        <v>150</v>
      </c>
      <c r="C404" s="188" t="s">
        <v>1335</v>
      </c>
      <c r="D404" s="188">
        <v>0</v>
      </c>
      <c r="E404" s="193">
        <v>28398.9</v>
      </c>
      <c r="F404" s="188" t="s">
        <v>1222</v>
      </c>
      <c r="G404" s="196">
        <v>46170</v>
      </c>
    </row>
    <row r="405" spans="1:7" ht="15.75" customHeight="1" x14ac:dyDescent="0.3">
      <c r="A405" s="188">
        <v>2229</v>
      </c>
      <c r="B405" s="188" t="s">
        <v>150</v>
      </c>
      <c r="C405" s="188" t="s">
        <v>1336</v>
      </c>
      <c r="D405" s="188">
        <v>0</v>
      </c>
      <c r="E405" s="193">
        <v>27455.119999999999</v>
      </c>
      <c r="F405" s="188" t="s">
        <v>1222</v>
      </c>
      <c r="G405" s="196">
        <v>46170</v>
      </c>
    </row>
    <row r="406" spans="1:7" ht="15.75" customHeight="1" x14ac:dyDescent="0.3">
      <c r="A406" s="188">
        <v>2230</v>
      </c>
      <c r="B406" s="188" t="s">
        <v>150</v>
      </c>
      <c r="C406" s="188" t="s">
        <v>364</v>
      </c>
      <c r="D406" s="188">
        <v>0</v>
      </c>
      <c r="E406" s="193">
        <v>28338.43</v>
      </c>
      <c r="F406" s="188" t="s">
        <v>1222</v>
      </c>
      <c r="G406" s="196">
        <v>46170</v>
      </c>
    </row>
    <row r="407" spans="1:7" ht="15.75" customHeight="1" x14ac:dyDescent="0.3">
      <c r="A407" s="188">
        <v>2231</v>
      </c>
      <c r="B407" s="188" t="s">
        <v>150</v>
      </c>
      <c r="C407" s="188" t="s">
        <v>365</v>
      </c>
      <c r="D407" s="188">
        <v>0</v>
      </c>
      <c r="E407" s="193">
        <v>34758.5</v>
      </c>
      <c r="F407" s="188" t="s">
        <v>1222</v>
      </c>
      <c r="G407" s="196">
        <v>46170</v>
      </c>
    </row>
    <row r="408" spans="1:7" ht="15.75" customHeight="1" x14ac:dyDescent="0.3">
      <c r="A408" s="188">
        <v>2232</v>
      </c>
      <c r="B408" s="188" t="s">
        <v>150</v>
      </c>
      <c r="C408" s="188" t="s">
        <v>366</v>
      </c>
      <c r="D408" s="188">
        <v>0</v>
      </c>
      <c r="E408" s="193">
        <v>32573.37</v>
      </c>
      <c r="F408" s="188" t="s">
        <v>1222</v>
      </c>
      <c r="G408" s="196">
        <v>46170</v>
      </c>
    </row>
    <row r="409" spans="1:7" ht="15.75" customHeight="1" x14ac:dyDescent="0.3">
      <c r="A409" s="188">
        <v>2233</v>
      </c>
      <c r="B409" s="188" t="s">
        <v>150</v>
      </c>
      <c r="C409" s="188" t="s">
        <v>1337</v>
      </c>
      <c r="D409" s="188">
        <v>0</v>
      </c>
      <c r="E409" s="193">
        <v>33100.959999999999</v>
      </c>
      <c r="F409" s="188" t="s">
        <v>1222</v>
      </c>
      <c r="G409" s="196">
        <v>46170</v>
      </c>
    </row>
    <row r="410" spans="1:7" ht="15.75" customHeight="1" x14ac:dyDescent="0.3">
      <c r="A410" s="188">
        <v>2234</v>
      </c>
      <c r="B410" s="188" t="s">
        <v>150</v>
      </c>
      <c r="C410" s="188" t="s">
        <v>1338</v>
      </c>
      <c r="D410" s="188">
        <v>0</v>
      </c>
      <c r="E410" s="193">
        <v>30237.39</v>
      </c>
      <c r="F410" s="188" t="s">
        <v>1222</v>
      </c>
      <c r="G410" s="196">
        <v>46170</v>
      </c>
    </row>
    <row r="411" spans="1:7" ht="15.75" customHeight="1" x14ac:dyDescent="0.3">
      <c r="A411" s="188">
        <v>2235</v>
      </c>
      <c r="B411" s="188" t="s">
        <v>150</v>
      </c>
      <c r="C411" s="188" t="s">
        <v>1339</v>
      </c>
      <c r="D411" s="188">
        <v>0</v>
      </c>
      <c r="E411" s="193">
        <v>3745.55</v>
      </c>
      <c r="F411" s="188" t="s">
        <v>1222</v>
      </c>
      <c r="G411" s="196">
        <v>46170</v>
      </c>
    </row>
    <row r="412" spans="1:7" ht="15.75" customHeight="1" x14ac:dyDescent="0.3">
      <c r="A412" s="188">
        <v>2236</v>
      </c>
      <c r="B412" s="188" t="s">
        <v>150</v>
      </c>
      <c r="C412" s="188" t="s">
        <v>367</v>
      </c>
      <c r="D412" s="188">
        <v>0</v>
      </c>
      <c r="E412" s="193">
        <v>30319.29</v>
      </c>
      <c r="F412" s="188" t="s">
        <v>1222</v>
      </c>
      <c r="G412" s="196">
        <v>46170</v>
      </c>
    </row>
    <row r="413" spans="1:7" ht="15.75" customHeight="1" x14ac:dyDescent="0.3">
      <c r="A413" s="188">
        <v>2237</v>
      </c>
      <c r="B413" s="188" t="s">
        <v>150</v>
      </c>
      <c r="C413" s="188" t="s">
        <v>1340</v>
      </c>
      <c r="D413" s="188">
        <v>0</v>
      </c>
      <c r="E413" s="193">
        <v>47383.42</v>
      </c>
      <c r="F413" s="188" t="s">
        <v>1222</v>
      </c>
      <c r="G413" s="196">
        <v>46170</v>
      </c>
    </row>
    <row r="414" spans="1:7" ht="15.75" customHeight="1" x14ac:dyDescent="0.3">
      <c r="A414" s="188">
        <v>2238</v>
      </c>
      <c r="B414" s="188" t="s">
        <v>150</v>
      </c>
      <c r="C414" s="188" t="s">
        <v>368</v>
      </c>
      <c r="D414" s="188">
        <v>0</v>
      </c>
      <c r="E414" s="193">
        <v>42312.95</v>
      </c>
      <c r="F414" s="188" t="s">
        <v>1222</v>
      </c>
      <c r="G414" s="196">
        <v>46170</v>
      </c>
    </row>
    <row r="415" spans="1:7" ht="15.75" customHeight="1" x14ac:dyDescent="0.3">
      <c r="A415" s="188">
        <v>2240</v>
      </c>
      <c r="B415" s="188" t="s">
        <v>150</v>
      </c>
      <c r="C415" s="188" t="s">
        <v>369</v>
      </c>
      <c r="D415" s="188">
        <v>0</v>
      </c>
      <c r="E415" s="193">
        <v>36341.69</v>
      </c>
      <c r="F415" s="188" t="s">
        <v>1222</v>
      </c>
      <c r="G415" s="196">
        <v>46170</v>
      </c>
    </row>
    <row r="416" spans="1:7" ht="15.75" customHeight="1" x14ac:dyDescent="0.3">
      <c r="A416" s="188">
        <v>26001</v>
      </c>
      <c r="B416" s="188" t="s">
        <v>370</v>
      </c>
      <c r="C416" s="188" t="s">
        <v>371</v>
      </c>
      <c r="D416" s="188">
        <v>6</v>
      </c>
      <c r="E416" s="193">
        <v>14210.99</v>
      </c>
      <c r="F416" s="188" t="s">
        <v>1222</v>
      </c>
      <c r="G416" s="196">
        <v>46170</v>
      </c>
    </row>
    <row r="417" spans="1:7" ht="15.75" customHeight="1" x14ac:dyDescent="0.3">
      <c r="A417" s="188">
        <v>26002</v>
      </c>
      <c r="B417" s="188" t="s">
        <v>370</v>
      </c>
      <c r="C417" s="188" t="s">
        <v>372</v>
      </c>
      <c r="D417" s="188">
        <v>6</v>
      </c>
      <c r="E417" s="193">
        <v>29200.18</v>
      </c>
      <c r="F417" s="188" t="s">
        <v>1222</v>
      </c>
      <c r="G417" s="196">
        <v>46170</v>
      </c>
    </row>
    <row r="418" spans="1:7" ht="15.75" customHeight="1" x14ac:dyDescent="0.3">
      <c r="A418" s="188">
        <v>26003</v>
      </c>
      <c r="B418" s="188" t="s">
        <v>370</v>
      </c>
      <c r="C418" s="188" t="s">
        <v>373</v>
      </c>
      <c r="D418" s="188">
        <v>6</v>
      </c>
      <c r="E418" s="193">
        <v>27053.54</v>
      </c>
      <c r="F418" s="188" t="s">
        <v>1222</v>
      </c>
      <c r="G418" s="196">
        <v>46170</v>
      </c>
    </row>
    <row r="419" spans="1:7" ht="15.75" customHeight="1" x14ac:dyDescent="0.3">
      <c r="A419" s="188">
        <v>26004</v>
      </c>
      <c r="B419" s="188" t="s">
        <v>370</v>
      </c>
      <c r="C419" s="188" t="s">
        <v>374</v>
      </c>
      <c r="D419" s="188">
        <v>6</v>
      </c>
      <c r="E419" s="193">
        <v>27375.16</v>
      </c>
      <c r="F419" s="188" t="s">
        <v>1222</v>
      </c>
      <c r="G419" s="196">
        <v>46170</v>
      </c>
    </row>
    <row r="420" spans="1:7" ht="15.75" customHeight="1" x14ac:dyDescent="0.3">
      <c r="A420" s="188">
        <v>26006</v>
      </c>
      <c r="B420" s="188" t="s">
        <v>370</v>
      </c>
      <c r="C420" s="188" t="s">
        <v>375</v>
      </c>
      <c r="D420" s="188">
        <v>6</v>
      </c>
      <c r="E420" s="193">
        <v>16425.11</v>
      </c>
      <c r="F420" s="188" t="s">
        <v>1222</v>
      </c>
      <c r="G420" s="196">
        <v>46170</v>
      </c>
    </row>
    <row r="421" spans="1:7" ht="15.75" customHeight="1" x14ac:dyDescent="0.3">
      <c r="A421" s="188">
        <v>26007</v>
      </c>
      <c r="B421" s="188" t="s">
        <v>370</v>
      </c>
      <c r="C421" s="188" t="s">
        <v>376</v>
      </c>
      <c r="D421" s="188">
        <v>6</v>
      </c>
      <c r="E421" s="193">
        <v>34492.74</v>
      </c>
      <c r="F421" s="188" t="s">
        <v>1222</v>
      </c>
      <c r="G421" s="196">
        <v>46170</v>
      </c>
    </row>
    <row r="422" spans="1:7" ht="15.75" customHeight="1" x14ac:dyDescent="0.3">
      <c r="A422" s="188">
        <v>26008</v>
      </c>
      <c r="B422" s="188" t="s">
        <v>370</v>
      </c>
      <c r="C422" s="188" t="s">
        <v>377</v>
      </c>
      <c r="D422" s="188">
        <v>6</v>
      </c>
      <c r="E422" s="193">
        <v>31936.7</v>
      </c>
      <c r="F422" s="188" t="s">
        <v>1222</v>
      </c>
      <c r="G422" s="196">
        <v>46170</v>
      </c>
    </row>
    <row r="423" spans="1:7" ht="15.75" customHeight="1" x14ac:dyDescent="0.3">
      <c r="A423" s="188">
        <v>26009</v>
      </c>
      <c r="B423" s="188" t="s">
        <v>370</v>
      </c>
      <c r="C423" s="188" t="s">
        <v>378</v>
      </c>
      <c r="D423" s="188">
        <v>6</v>
      </c>
      <c r="E423" s="193">
        <v>34675.21</v>
      </c>
      <c r="F423" s="188" t="s">
        <v>1222</v>
      </c>
      <c r="G423" s="196">
        <v>46170</v>
      </c>
    </row>
    <row r="424" spans="1:7" ht="15.75" customHeight="1" x14ac:dyDescent="0.3">
      <c r="A424" s="188">
        <v>26010</v>
      </c>
      <c r="B424" s="188" t="s">
        <v>370</v>
      </c>
      <c r="C424" s="188" t="s">
        <v>379</v>
      </c>
      <c r="D424" s="188">
        <v>6</v>
      </c>
      <c r="E424" s="193">
        <v>43435.27</v>
      </c>
      <c r="F424" s="188" t="s">
        <v>1222</v>
      </c>
      <c r="G424" s="196">
        <v>46170</v>
      </c>
    </row>
    <row r="425" spans="1:7" ht="15.75" customHeight="1" x14ac:dyDescent="0.3">
      <c r="A425" s="188">
        <v>26011</v>
      </c>
      <c r="B425" s="188" t="s">
        <v>370</v>
      </c>
      <c r="C425" s="188" t="s">
        <v>380</v>
      </c>
      <c r="D425" s="188">
        <v>6</v>
      </c>
      <c r="E425" s="193">
        <v>34127.69</v>
      </c>
      <c r="F425" s="188" t="s">
        <v>1222</v>
      </c>
      <c r="G425" s="196">
        <v>46170</v>
      </c>
    </row>
    <row r="426" spans="1:7" ht="15.75" customHeight="1" x14ac:dyDescent="0.3">
      <c r="A426" s="188">
        <v>26012</v>
      </c>
      <c r="B426" s="188" t="s">
        <v>370</v>
      </c>
      <c r="C426" s="188" t="s">
        <v>381</v>
      </c>
      <c r="D426" s="188">
        <v>6</v>
      </c>
      <c r="E426" s="193">
        <v>31025.19</v>
      </c>
      <c r="F426" s="188" t="s">
        <v>1222</v>
      </c>
      <c r="G426" s="196">
        <v>46170</v>
      </c>
    </row>
    <row r="427" spans="1:7" ht="15.75" customHeight="1" x14ac:dyDescent="0.3">
      <c r="A427" s="188">
        <v>26015</v>
      </c>
      <c r="B427" s="188" t="s">
        <v>370</v>
      </c>
      <c r="C427" s="188" t="s">
        <v>382</v>
      </c>
      <c r="D427" s="188">
        <v>6</v>
      </c>
      <c r="E427" s="193">
        <v>17252.009999999998</v>
      </c>
      <c r="F427" s="188" t="s">
        <v>1222</v>
      </c>
      <c r="G427" s="196">
        <v>46170</v>
      </c>
    </row>
    <row r="428" spans="1:7" ht="15.75" customHeight="1" x14ac:dyDescent="0.3">
      <c r="A428" s="188">
        <v>26016</v>
      </c>
      <c r="B428" s="188" t="s">
        <v>370</v>
      </c>
      <c r="C428" s="188" t="s">
        <v>383</v>
      </c>
      <c r="D428" s="188">
        <v>6</v>
      </c>
      <c r="E428" s="193">
        <v>15108.16</v>
      </c>
      <c r="F428" s="188" t="s">
        <v>1222</v>
      </c>
      <c r="G428" s="196">
        <v>46170</v>
      </c>
    </row>
    <row r="429" spans="1:7" ht="15.75" customHeight="1" x14ac:dyDescent="0.3">
      <c r="A429" s="188">
        <v>26017</v>
      </c>
      <c r="B429" s="188" t="s">
        <v>370</v>
      </c>
      <c r="C429" s="188" t="s">
        <v>384</v>
      </c>
      <c r="D429" s="188">
        <v>6</v>
      </c>
      <c r="E429" s="193">
        <v>15966.38</v>
      </c>
      <c r="F429" s="188" t="s">
        <v>1222</v>
      </c>
      <c r="G429" s="196">
        <v>46170</v>
      </c>
    </row>
    <row r="430" spans="1:7" ht="15.75" customHeight="1" x14ac:dyDescent="0.3">
      <c r="A430" s="188">
        <v>26018</v>
      </c>
      <c r="B430" s="188" t="s">
        <v>370</v>
      </c>
      <c r="C430" s="188" t="s">
        <v>385</v>
      </c>
      <c r="D430" s="188">
        <v>6</v>
      </c>
      <c r="E430" s="193">
        <v>16131.44</v>
      </c>
      <c r="F430" s="188" t="s">
        <v>1222</v>
      </c>
      <c r="G430" s="196">
        <v>46170</v>
      </c>
    </row>
    <row r="431" spans="1:7" ht="15.75" customHeight="1" x14ac:dyDescent="0.3">
      <c r="A431" s="188">
        <v>26020</v>
      </c>
      <c r="B431" s="188" t="s">
        <v>370</v>
      </c>
      <c r="C431" s="188" t="s">
        <v>386</v>
      </c>
      <c r="D431" s="188">
        <v>6</v>
      </c>
      <c r="E431" s="193">
        <v>19963.39</v>
      </c>
      <c r="F431" s="188" t="s">
        <v>1222</v>
      </c>
      <c r="G431" s="196">
        <v>46170</v>
      </c>
    </row>
    <row r="432" spans="1:7" ht="15.75" customHeight="1" x14ac:dyDescent="0.3">
      <c r="A432" s="188">
        <v>26021</v>
      </c>
      <c r="B432" s="188" t="s">
        <v>370</v>
      </c>
      <c r="C432" s="188" t="s">
        <v>387</v>
      </c>
      <c r="D432" s="188">
        <v>6</v>
      </c>
      <c r="E432" s="193">
        <v>17022.68</v>
      </c>
      <c r="F432" s="188" t="s">
        <v>1222</v>
      </c>
      <c r="G432" s="196">
        <v>46170</v>
      </c>
    </row>
    <row r="433" spans="1:7" ht="15.75" customHeight="1" x14ac:dyDescent="0.3">
      <c r="A433" s="188">
        <v>26022</v>
      </c>
      <c r="B433" s="188" t="s">
        <v>370</v>
      </c>
      <c r="C433" s="188" t="s">
        <v>388</v>
      </c>
      <c r="D433" s="188">
        <v>6</v>
      </c>
      <c r="E433" s="193">
        <v>16808.84</v>
      </c>
      <c r="F433" s="188" t="s">
        <v>1222</v>
      </c>
      <c r="G433" s="196">
        <v>46170</v>
      </c>
    </row>
    <row r="434" spans="1:7" ht="15.75" customHeight="1" x14ac:dyDescent="0.3">
      <c r="A434" s="188">
        <v>26023</v>
      </c>
      <c r="B434" s="188" t="s">
        <v>370</v>
      </c>
      <c r="C434" s="188" t="s">
        <v>389</v>
      </c>
      <c r="D434" s="188">
        <v>6</v>
      </c>
      <c r="E434" s="193">
        <v>16193.16</v>
      </c>
      <c r="F434" s="188" t="s">
        <v>1222</v>
      </c>
      <c r="G434" s="196">
        <v>46170</v>
      </c>
    </row>
    <row r="435" spans="1:7" ht="15.75" customHeight="1" x14ac:dyDescent="0.3">
      <c r="A435" s="188">
        <v>26024</v>
      </c>
      <c r="B435" s="188" t="s">
        <v>370</v>
      </c>
      <c r="C435" s="188" t="s">
        <v>390</v>
      </c>
      <c r="D435" s="188">
        <v>6</v>
      </c>
      <c r="E435" s="193">
        <v>15475.57</v>
      </c>
      <c r="F435" s="188" t="s">
        <v>1222</v>
      </c>
      <c r="G435" s="196">
        <v>46170</v>
      </c>
    </row>
    <row r="436" spans="1:7" ht="15.75" customHeight="1" x14ac:dyDescent="0.3">
      <c r="A436" s="188">
        <v>26026</v>
      </c>
      <c r="B436" s="188" t="s">
        <v>370</v>
      </c>
      <c r="C436" s="188" t="s">
        <v>391</v>
      </c>
      <c r="D436" s="188">
        <v>6</v>
      </c>
      <c r="E436" s="193">
        <v>15690.84</v>
      </c>
      <c r="F436" s="188" t="s">
        <v>1222</v>
      </c>
      <c r="G436" s="196">
        <v>46170</v>
      </c>
    </row>
    <row r="437" spans="1:7" ht="15.75" customHeight="1" x14ac:dyDescent="0.3">
      <c r="A437" s="188"/>
      <c r="B437" s="188"/>
      <c r="C437" s="194" t="s">
        <v>1341</v>
      </c>
      <c r="D437" s="188"/>
      <c r="E437" s="188"/>
      <c r="F437" s="188"/>
      <c r="G437" s="188"/>
    </row>
    <row r="438" spans="1:7" ht="15.75" customHeight="1" x14ac:dyDescent="0.3">
      <c r="A438" s="188">
        <v>18016</v>
      </c>
      <c r="B438" s="188" t="s">
        <v>345</v>
      </c>
      <c r="C438" s="188" t="s">
        <v>346</v>
      </c>
      <c r="D438" s="188">
        <v>12</v>
      </c>
      <c r="E438" s="193">
        <v>1079.49</v>
      </c>
      <c r="F438" s="188" t="s">
        <v>1222</v>
      </c>
      <c r="G438" s="196">
        <v>46098</v>
      </c>
    </row>
    <row r="439" spans="1:7" ht="15.75" customHeight="1" x14ac:dyDescent="0.3">
      <c r="A439" s="188">
        <v>18017</v>
      </c>
      <c r="B439" s="188" t="s">
        <v>347</v>
      </c>
      <c r="C439" s="188" t="s">
        <v>348</v>
      </c>
      <c r="D439" s="188">
        <v>12</v>
      </c>
      <c r="E439" s="193">
        <v>1542.59</v>
      </c>
      <c r="F439" s="188" t="s">
        <v>1222</v>
      </c>
      <c r="G439" s="196">
        <v>46098</v>
      </c>
    </row>
    <row r="440" spans="1:7" ht="15.75" customHeight="1" x14ac:dyDescent="0.3">
      <c r="A440" s="188">
        <v>18018</v>
      </c>
      <c r="B440" s="188" t="s">
        <v>349</v>
      </c>
      <c r="C440" s="188" t="s">
        <v>350</v>
      </c>
      <c r="D440" s="188">
        <v>12</v>
      </c>
      <c r="E440" s="193">
        <v>3360.32</v>
      </c>
      <c r="F440" s="188" t="s">
        <v>1222</v>
      </c>
      <c r="G440" s="196">
        <v>46098</v>
      </c>
    </row>
    <row r="441" spans="1:7" ht="15.75" customHeight="1" x14ac:dyDescent="0.3">
      <c r="A441" s="188">
        <v>2139</v>
      </c>
      <c r="B441" s="188" t="s">
        <v>137</v>
      </c>
      <c r="C441" s="188" t="s">
        <v>351</v>
      </c>
      <c r="D441" s="188">
        <v>0</v>
      </c>
      <c r="E441" s="193">
        <v>6647.26</v>
      </c>
      <c r="F441" s="188" t="s">
        <v>1222</v>
      </c>
      <c r="G441" s="196">
        <v>46170</v>
      </c>
    </row>
    <row r="442" spans="1:7" ht="15.75" customHeight="1" x14ac:dyDescent="0.3">
      <c r="A442" s="180"/>
      <c r="B442" s="180"/>
      <c r="C442" s="180"/>
      <c r="D442" s="180"/>
      <c r="E442" s="181"/>
      <c r="F442" s="180"/>
      <c r="G442" s="184"/>
    </row>
    <row r="443" spans="1:7" ht="15.75" customHeight="1" x14ac:dyDescent="0.3">
      <c r="A443" s="188"/>
      <c r="B443" s="188"/>
      <c r="C443" s="195" t="s">
        <v>1342</v>
      </c>
      <c r="D443" s="188"/>
      <c r="E443" s="188"/>
      <c r="F443" s="188"/>
      <c r="G443" s="188"/>
    </row>
    <row r="444" spans="1:7" ht="15.75" customHeight="1" x14ac:dyDescent="0.3">
      <c r="A444" s="188"/>
      <c r="B444" s="188"/>
      <c r="C444" s="194" t="s">
        <v>1278</v>
      </c>
      <c r="D444" s="188"/>
      <c r="E444" s="188"/>
      <c r="F444" s="188"/>
      <c r="G444" s="188"/>
    </row>
    <row r="445" spans="1:7" ht="15.75" customHeight="1" x14ac:dyDescent="0.3">
      <c r="A445" s="188">
        <v>15000</v>
      </c>
      <c r="B445" s="188" t="s">
        <v>1343</v>
      </c>
      <c r="C445" s="188" t="s">
        <v>394</v>
      </c>
      <c r="D445" s="188">
        <v>12</v>
      </c>
      <c r="E445" s="193">
        <v>3192</v>
      </c>
      <c r="F445" s="188" t="s">
        <v>1222</v>
      </c>
      <c r="G445" s="196">
        <v>46112</v>
      </c>
    </row>
    <row r="446" spans="1:7" ht="15.75" customHeight="1" x14ac:dyDescent="0.3">
      <c r="A446" s="188">
        <v>15001</v>
      </c>
      <c r="B446" s="188" t="s">
        <v>1343</v>
      </c>
      <c r="C446" s="188" t="s">
        <v>395</v>
      </c>
      <c r="D446" s="188">
        <v>12</v>
      </c>
      <c r="E446" s="193">
        <v>3192</v>
      </c>
      <c r="F446" s="188" t="s">
        <v>1222</v>
      </c>
      <c r="G446" s="196">
        <v>46112</v>
      </c>
    </row>
    <row r="447" spans="1:7" ht="15.75" customHeight="1" x14ac:dyDescent="0.3">
      <c r="A447" s="188">
        <v>15002</v>
      </c>
      <c r="B447" s="188" t="s">
        <v>1343</v>
      </c>
      <c r="C447" s="188" t="s">
        <v>396</v>
      </c>
      <c r="D447" s="188">
        <v>12</v>
      </c>
      <c r="E447" s="193">
        <v>3192</v>
      </c>
      <c r="F447" s="188" t="s">
        <v>1222</v>
      </c>
      <c r="G447" s="196">
        <v>46112</v>
      </c>
    </row>
    <row r="448" spans="1:7" ht="15.75" customHeight="1" x14ac:dyDescent="0.3">
      <c r="A448" s="188"/>
      <c r="B448" s="188"/>
      <c r="C448" s="194" t="s">
        <v>1344</v>
      </c>
      <c r="D448" s="188"/>
      <c r="E448" s="188"/>
      <c r="F448" s="188"/>
      <c r="G448" s="188"/>
    </row>
    <row r="449" spans="1:7" ht="15.75" customHeight="1" x14ac:dyDescent="0.3">
      <c r="A449" s="188">
        <v>15003</v>
      </c>
      <c r="B449" s="188" t="s">
        <v>1343</v>
      </c>
      <c r="C449" s="188" t="s">
        <v>1345</v>
      </c>
      <c r="D449" s="188">
        <v>20</v>
      </c>
      <c r="E449" s="193">
        <v>1178</v>
      </c>
      <c r="F449" s="188" t="s">
        <v>1222</v>
      </c>
      <c r="G449" s="196">
        <v>46112</v>
      </c>
    </row>
    <row r="450" spans="1:7" ht="15.75" customHeight="1" x14ac:dyDescent="0.3">
      <c r="A450" s="188">
        <v>15004</v>
      </c>
      <c r="B450" s="188" t="s">
        <v>1343</v>
      </c>
      <c r="C450" s="188" t="s">
        <v>1346</v>
      </c>
      <c r="D450" s="188">
        <v>1</v>
      </c>
      <c r="E450" s="193">
        <v>999</v>
      </c>
      <c r="F450" s="188" t="s">
        <v>1222</v>
      </c>
      <c r="G450" s="196">
        <v>46044</v>
      </c>
    </row>
    <row r="451" spans="1:7" ht="15.75" customHeight="1" x14ac:dyDescent="0.3">
      <c r="A451" s="188"/>
      <c r="B451" s="188"/>
      <c r="C451" s="194" t="s">
        <v>1347</v>
      </c>
      <c r="D451" s="188"/>
      <c r="E451" s="188"/>
      <c r="F451" s="188"/>
      <c r="G451" s="188"/>
    </row>
    <row r="452" spans="1:7" ht="15.75" customHeight="1" x14ac:dyDescent="0.3">
      <c r="A452" s="188">
        <v>22002</v>
      </c>
      <c r="B452" s="188" t="s">
        <v>53</v>
      </c>
      <c r="C452" s="188" t="s">
        <v>398</v>
      </c>
      <c r="D452" s="188">
        <v>12</v>
      </c>
      <c r="E452" s="193">
        <v>1785.24</v>
      </c>
      <c r="F452" s="188" t="s">
        <v>1222</v>
      </c>
      <c r="G452" s="196">
        <v>46170</v>
      </c>
    </row>
    <row r="453" spans="1:7" ht="15.75" customHeight="1" x14ac:dyDescent="0.3">
      <c r="A453" s="188">
        <v>22003</v>
      </c>
      <c r="B453" s="188" t="s">
        <v>53</v>
      </c>
      <c r="C453" s="188" t="s">
        <v>399</v>
      </c>
      <c r="D453" s="188">
        <v>12</v>
      </c>
      <c r="E453" s="193">
        <v>2005.53</v>
      </c>
      <c r="F453" s="188" t="s">
        <v>1222</v>
      </c>
      <c r="G453" s="196">
        <v>46170</v>
      </c>
    </row>
    <row r="454" spans="1:7" ht="15.75" customHeight="1" x14ac:dyDescent="0.3">
      <c r="A454" s="188">
        <v>22004</v>
      </c>
      <c r="B454" s="188" t="s">
        <v>53</v>
      </c>
      <c r="C454" s="188" t="s">
        <v>400</v>
      </c>
      <c r="D454" s="188">
        <v>12</v>
      </c>
      <c r="E454" s="193">
        <v>2225.5100000000002</v>
      </c>
      <c r="F454" s="188" t="s">
        <v>1222</v>
      </c>
      <c r="G454" s="196">
        <v>46170</v>
      </c>
    </row>
    <row r="455" spans="1:7" ht="15.75" customHeight="1" x14ac:dyDescent="0.3">
      <c r="A455" s="188">
        <v>22005</v>
      </c>
      <c r="B455" s="188" t="s">
        <v>53</v>
      </c>
      <c r="C455" s="188" t="s">
        <v>401</v>
      </c>
      <c r="D455" s="188">
        <v>12</v>
      </c>
      <c r="E455" s="193">
        <v>2612.5</v>
      </c>
      <c r="F455" s="188" t="s">
        <v>1222</v>
      </c>
      <c r="G455" s="196">
        <v>46170</v>
      </c>
    </row>
    <row r="456" spans="1:7" ht="15.75" customHeight="1" x14ac:dyDescent="0.3">
      <c r="A456" s="188">
        <v>22031</v>
      </c>
      <c r="B456" s="188" t="s">
        <v>53</v>
      </c>
      <c r="C456" s="188" t="s">
        <v>1348</v>
      </c>
      <c r="D456" s="188">
        <v>12</v>
      </c>
      <c r="E456" s="193">
        <v>5894.06</v>
      </c>
      <c r="F456" s="188" t="s">
        <v>1222</v>
      </c>
      <c r="G456" s="196">
        <v>46170</v>
      </c>
    </row>
    <row r="457" spans="1:7" ht="15.75" customHeight="1" x14ac:dyDescent="0.3">
      <c r="A457" s="180"/>
      <c r="B457" s="180"/>
      <c r="C457" s="183"/>
      <c r="D457" s="180"/>
      <c r="E457" s="180"/>
      <c r="F457" s="180"/>
      <c r="G457" s="180"/>
    </row>
    <row r="458" spans="1:7" ht="15.75" customHeight="1" x14ac:dyDescent="0.3">
      <c r="A458" s="188"/>
      <c r="B458" s="188"/>
      <c r="C458" s="195" t="s">
        <v>1349</v>
      </c>
      <c r="D458" s="188"/>
      <c r="E458" s="188"/>
      <c r="F458" s="188"/>
      <c r="G458" s="188"/>
    </row>
    <row r="459" spans="1:7" ht="15.75" customHeight="1" x14ac:dyDescent="0.3">
      <c r="A459" s="188"/>
      <c r="B459" s="188"/>
      <c r="C459" s="194" t="s">
        <v>1350</v>
      </c>
      <c r="D459" s="188"/>
      <c r="E459" s="188"/>
      <c r="F459" s="188"/>
      <c r="G459" s="188"/>
    </row>
    <row r="460" spans="1:7" ht="15.75" customHeight="1" x14ac:dyDescent="0.3">
      <c r="A460" s="188">
        <v>18051</v>
      </c>
      <c r="B460" s="188" t="s">
        <v>405</v>
      </c>
      <c r="C460" s="188" t="s">
        <v>406</v>
      </c>
      <c r="D460" s="188">
        <v>6</v>
      </c>
      <c r="E460" s="193">
        <v>7246.66</v>
      </c>
      <c r="F460" s="188" t="s">
        <v>1222</v>
      </c>
      <c r="G460" s="196">
        <v>46098</v>
      </c>
    </row>
    <row r="461" spans="1:7" ht="15.75" customHeight="1" x14ac:dyDescent="0.3">
      <c r="A461" s="188">
        <v>3062</v>
      </c>
      <c r="B461" s="188" t="s">
        <v>407</v>
      </c>
      <c r="C461" s="188" t="s">
        <v>408</v>
      </c>
      <c r="D461" s="188">
        <v>6</v>
      </c>
      <c r="E461" s="193">
        <v>8677.1200000000008</v>
      </c>
      <c r="F461" s="188" t="s">
        <v>1222</v>
      </c>
      <c r="G461" s="196">
        <v>46125</v>
      </c>
    </row>
    <row r="462" spans="1:7" ht="15.75" customHeight="1" x14ac:dyDescent="0.3">
      <c r="A462" s="188">
        <v>3063</v>
      </c>
      <c r="B462" s="188" t="s">
        <v>407</v>
      </c>
      <c r="C462" s="188" t="s">
        <v>409</v>
      </c>
      <c r="D462" s="188">
        <v>6</v>
      </c>
      <c r="E462" s="193">
        <v>11591.73</v>
      </c>
      <c r="F462" s="188" t="s">
        <v>1222</v>
      </c>
      <c r="G462" s="196">
        <v>46125</v>
      </c>
    </row>
    <row r="463" spans="1:7" ht="15.75" customHeight="1" x14ac:dyDescent="0.3">
      <c r="A463" s="188">
        <v>3064</v>
      </c>
      <c r="B463" s="188" t="s">
        <v>407</v>
      </c>
      <c r="C463" s="188" t="s">
        <v>410</v>
      </c>
      <c r="D463" s="188">
        <v>6</v>
      </c>
      <c r="E463" s="193">
        <v>15275.82</v>
      </c>
      <c r="F463" s="188" t="s">
        <v>1222</v>
      </c>
      <c r="G463" s="196">
        <v>46125</v>
      </c>
    </row>
    <row r="464" spans="1:7" ht="15.75" customHeight="1" x14ac:dyDescent="0.3">
      <c r="A464" s="188">
        <v>3065</v>
      </c>
      <c r="B464" s="188" t="s">
        <v>407</v>
      </c>
      <c r="C464" s="188" t="s">
        <v>411</v>
      </c>
      <c r="D464" s="188">
        <v>6</v>
      </c>
      <c r="E464" s="193">
        <v>10466.49</v>
      </c>
      <c r="F464" s="188" t="s">
        <v>1222</v>
      </c>
      <c r="G464" s="196">
        <v>46125</v>
      </c>
    </row>
    <row r="465" spans="1:7" ht="15.75" customHeight="1" x14ac:dyDescent="0.3">
      <c r="A465" s="188">
        <v>3066</v>
      </c>
      <c r="B465" s="188" t="s">
        <v>407</v>
      </c>
      <c r="C465" s="188" t="s">
        <v>412</v>
      </c>
      <c r="D465" s="188">
        <v>6</v>
      </c>
      <c r="E465" s="193">
        <v>15769.06</v>
      </c>
      <c r="F465" s="188" t="s">
        <v>1222</v>
      </c>
      <c r="G465" s="196">
        <v>46125</v>
      </c>
    </row>
    <row r="466" spans="1:7" ht="15.75" customHeight="1" x14ac:dyDescent="0.3">
      <c r="A466" s="188">
        <v>3067</v>
      </c>
      <c r="B466" s="188" t="s">
        <v>407</v>
      </c>
      <c r="C466" s="188" t="s">
        <v>413</v>
      </c>
      <c r="D466" s="188">
        <v>6</v>
      </c>
      <c r="E466" s="193">
        <v>10466.49</v>
      </c>
      <c r="F466" s="188" t="s">
        <v>1222</v>
      </c>
      <c r="G466" s="196">
        <v>46125</v>
      </c>
    </row>
    <row r="467" spans="1:7" ht="15.75" customHeight="1" x14ac:dyDescent="0.3">
      <c r="A467" s="188">
        <v>3068</v>
      </c>
      <c r="B467" s="188" t="s">
        <v>407</v>
      </c>
      <c r="C467" s="188" t="s">
        <v>414</v>
      </c>
      <c r="D467" s="188">
        <v>6</v>
      </c>
      <c r="E467" s="193">
        <v>16771.060000000001</v>
      </c>
      <c r="F467" s="188" t="s">
        <v>1222</v>
      </c>
      <c r="G467" s="196">
        <v>46125</v>
      </c>
    </row>
    <row r="468" spans="1:7" ht="15.75" customHeight="1" x14ac:dyDescent="0.3">
      <c r="A468" s="188">
        <v>3069</v>
      </c>
      <c r="B468" s="188" t="s">
        <v>407</v>
      </c>
      <c r="C468" s="188" t="s">
        <v>415</v>
      </c>
      <c r="D468" s="188">
        <v>6</v>
      </c>
      <c r="E468" s="193">
        <v>8838.51</v>
      </c>
      <c r="F468" s="188" t="s">
        <v>1222</v>
      </c>
      <c r="G468" s="196">
        <v>46125</v>
      </c>
    </row>
    <row r="469" spans="1:7" ht="15.75" customHeight="1" x14ac:dyDescent="0.3">
      <c r="A469" s="188"/>
      <c r="B469" s="188"/>
      <c r="C469" s="194" t="s">
        <v>1351</v>
      </c>
      <c r="D469" s="188"/>
      <c r="E469" s="188"/>
      <c r="F469" s="188"/>
      <c r="G469" s="188"/>
    </row>
    <row r="470" spans="1:7" ht="15.75" customHeight="1" x14ac:dyDescent="0.3">
      <c r="A470" s="188">
        <v>14069</v>
      </c>
      <c r="B470" s="188">
        <v>10336</v>
      </c>
      <c r="C470" s="188" t="s">
        <v>417</v>
      </c>
      <c r="D470" s="188">
        <v>0</v>
      </c>
      <c r="E470" s="193">
        <v>4192.54</v>
      </c>
      <c r="F470" s="188" t="s">
        <v>1222</v>
      </c>
      <c r="G470" s="196">
        <v>46099</v>
      </c>
    </row>
    <row r="471" spans="1:7" ht="15.75" customHeight="1" x14ac:dyDescent="0.3">
      <c r="A471" s="188">
        <v>14075</v>
      </c>
      <c r="B471" s="188">
        <v>10402</v>
      </c>
      <c r="C471" s="188" t="s">
        <v>418</v>
      </c>
      <c r="D471" s="188">
        <v>0</v>
      </c>
      <c r="E471" s="193">
        <v>6393.62</v>
      </c>
      <c r="F471" s="188" t="s">
        <v>1222</v>
      </c>
      <c r="G471" s="196">
        <v>46099</v>
      </c>
    </row>
    <row r="472" spans="1:7" ht="15.75" customHeight="1" x14ac:dyDescent="0.3">
      <c r="A472" s="188">
        <v>14083</v>
      </c>
      <c r="B472" s="188">
        <v>10316</v>
      </c>
      <c r="C472" s="188" t="s">
        <v>419</v>
      </c>
      <c r="D472" s="188">
        <v>0</v>
      </c>
      <c r="E472" s="193">
        <v>3986.47</v>
      </c>
      <c r="F472" s="188" t="s">
        <v>1222</v>
      </c>
      <c r="G472" s="196">
        <v>46099</v>
      </c>
    </row>
    <row r="473" spans="1:7" ht="15.75" customHeight="1" x14ac:dyDescent="0.3">
      <c r="A473" s="188">
        <v>14168</v>
      </c>
      <c r="B473" s="188">
        <v>12183</v>
      </c>
      <c r="C473" s="188" t="s">
        <v>420</v>
      </c>
      <c r="D473" s="188">
        <v>0</v>
      </c>
      <c r="E473" s="193">
        <v>4009.56</v>
      </c>
      <c r="F473" s="188" t="s">
        <v>1222</v>
      </c>
      <c r="G473" s="196">
        <v>46099</v>
      </c>
    </row>
    <row r="474" spans="1:7" ht="15.75" customHeight="1" x14ac:dyDescent="0.3">
      <c r="A474" s="188">
        <v>3230</v>
      </c>
      <c r="B474" s="188" t="s">
        <v>101</v>
      </c>
      <c r="C474" s="188" t="s">
        <v>421</v>
      </c>
      <c r="D474" s="188">
        <v>0</v>
      </c>
      <c r="E474" s="193">
        <v>4366.5600000000004</v>
      </c>
      <c r="F474" s="188" t="s">
        <v>1222</v>
      </c>
      <c r="G474" s="196">
        <v>46125</v>
      </c>
    </row>
    <row r="475" spans="1:7" ht="15.75" customHeight="1" x14ac:dyDescent="0.3">
      <c r="A475" s="188">
        <v>3231</v>
      </c>
      <c r="B475" s="188" t="s">
        <v>101</v>
      </c>
      <c r="C475" s="188" t="s">
        <v>422</v>
      </c>
      <c r="D475" s="188">
        <v>0</v>
      </c>
      <c r="E475" s="193">
        <v>6027.47</v>
      </c>
      <c r="F475" s="188" t="s">
        <v>1222</v>
      </c>
      <c r="G475" s="196">
        <v>46125</v>
      </c>
    </row>
    <row r="476" spans="1:7" ht="15.75" customHeight="1" x14ac:dyDescent="0.3">
      <c r="A476" s="188">
        <v>3232</v>
      </c>
      <c r="B476" s="188" t="s">
        <v>101</v>
      </c>
      <c r="C476" s="188" t="s">
        <v>423</v>
      </c>
      <c r="D476" s="188">
        <v>0</v>
      </c>
      <c r="E476" s="193">
        <v>10616.58</v>
      </c>
      <c r="F476" s="188" t="s">
        <v>1222</v>
      </c>
      <c r="G476" s="196">
        <v>46125</v>
      </c>
    </row>
    <row r="477" spans="1:7" ht="15.75" customHeight="1" x14ac:dyDescent="0.3">
      <c r="A477" s="188">
        <v>3233</v>
      </c>
      <c r="B477" s="188" t="s">
        <v>101</v>
      </c>
      <c r="C477" s="188" t="s">
        <v>424</v>
      </c>
      <c r="D477" s="188">
        <v>0</v>
      </c>
      <c r="E477" s="193">
        <v>22637.41</v>
      </c>
      <c r="F477" s="188" t="s">
        <v>1222</v>
      </c>
      <c r="G477" s="196">
        <v>46125</v>
      </c>
    </row>
    <row r="478" spans="1:7" ht="15.75" customHeight="1" x14ac:dyDescent="0.3">
      <c r="A478" s="188">
        <v>3235</v>
      </c>
      <c r="B478" s="188" t="s">
        <v>101</v>
      </c>
      <c r="C478" s="188" t="s">
        <v>1352</v>
      </c>
      <c r="D478" s="188">
        <v>0</v>
      </c>
      <c r="E478" s="193">
        <v>25171.67</v>
      </c>
      <c r="F478" s="188" t="s">
        <v>1222</v>
      </c>
      <c r="G478" s="196">
        <v>46125</v>
      </c>
    </row>
    <row r="479" spans="1:7" ht="15.75" customHeight="1" x14ac:dyDescent="0.3">
      <c r="A479" s="188">
        <v>3239</v>
      </c>
      <c r="B479" s="188" t="s">
        <v>101</v>
      </c>
      <c r="C479" s="188" t="s">
        <v>426</v>
      </c>
      <c r="D479" s="188">
        <v>0</v>
      </c>
      <c r="E479" s="193">
        <v>4293.16</v>
      </c>
      <c r="F479" s="188" t="s">
        <v>1222</v>
      </c>
      <c r="G479" s="196">
        <v>46125</v>
      </c>
    </row>
    <row r="480" spans="1:7" ht="15.75" customHeight="1" x14ac:dyDescent="0.3">
      <c r="A480" s="188"/>
      <c r="B480" s="188"/>
      <c r="C480" s="194" t="s">
        <v>1353</v>
      </c>
      <c r="D480" s="188"/>
      <c r="E480" s="188"/>
      <c r="F480" s="188"/>
      <c r="G480" s="188"/>
    </row>
    <row r="481" spans="1:7" ht="15.75" customHeight="1" x14ac:dyDescent="0.3">
      <c r="A481" s="188">
        <v>3164</v>
      </c>
      <c r="B481" s="188" t="s">
        <v>101</v>
      </c>
      <c r="C481" s="188" t="s">
        <v>428</v>
      </c>
      <c r="D481" s="188">
        <v>6</v>
      </c>
      <c r="E481" s="193">
        <v>2722.6</v>
      </c>
      <c r="F481" s="188" t="s">
        <v>1222</v>
      </c>
      <c r="G481" s="196">
        <v>46125</v>
      </c>
    </row>
    <row r="482" spans="1:7" ht="15.75" customHeight="1" x14ac:dyDescent="0.3">
      <c r="A482" s="188">
        <v>3165</v>
      </c>
      <c r="B482" s="188" t="s">
        <v>101</v>
      </c>
      <c r="C482" s="188" t="s">
        <v>429</v>
      </c>
      <c r="D482" s="188">
        <v>6</v>
      </c>
      <c r="E482" s="193">
        <v>2722.6</v>
      </c>
      <c r="F482" s="188" t="s">
        <v>1222</v>
      </c>
      <c r="G482" s="196">
        <v>46125</v>
      </c>
    </row>
    <row r="483" spans="1:7" ht="15.75" customHeight="1" x14ac:dyDescent="0.3">
      <c r="A483" s="188">
        <v>3166</v>
      </c>
      <c r="B483" s="188" t="s">
        <v>101</v>
      </c>
      <c r="C483" s="188" t="s">
        <v>430</v>
      </c>
      <c r="D483" s="188">
        <v>6</v>
      </c>
      <c r="E483" s="193">
        <v>2722.6</v>
      </c>
      <c r="F483" s="188" t="s">
        <v>1222</v>
      </c>
      <c r="G483" s="196">
        <v>46125</v>
      </c>
    </row>
    <row r="484" spans="1:7" ht="15.75" customHeight="1" x14ac:dyDescent="0.3">
      <c r="A484" s="188">
        <v>3167</v>
      </c>
      <c r="B484" s="188" t="s">
        <v>101</v>
      </c>
      <c r="C484" s="188" t="s">
        <v>431</v>
      </c>
      <c r="D484" s="188">
        <v>6</v>
      </c>
      <c r="E484" s="193">
        <v>2722.6</v>
      </c>
      <c r="F484" s="188" t="s">
        <v>1222</v>
      </c>
      <c r="G484" s="196">
        <v>46125</v>
      </c>
    </row>
    <row r="485" spans="1:7" ht="15.75" customHeight="1" x14ac:dyDescent="0.3">
      <c r="A485" s="188">
        <v>3170</v>
      </c>
      <c r="B485" s="188" t="s">
        <v>101</v>
      </c>
      <c r="C485" s="188" t="s">
        <v>432</v>
      </c>
      <c r="D485" s="188">
        <v>6</v>
      </c>
      <c r="E485" s="193">
        <v>2859.66</v>
      </c>
      <c r="F485" s="188" t="s">
        <v>1222</v>
      </c>
      <c r="G485" s="196">
        <v>46125</v>
      </c>
    </row>
    <row r="486" spans="1:7" ht="15.75" customHeight="1" x14ac:dyDescent="0.3">
      <c r="A486" s="188">
        <v>3171</v>
      </c>
      <c r="B486" s="188" t="s">
        <v>101</v>
      </c>
      <c r="C486" s="188" t="s">
        <v>433</v>
      </c>
      <c r="D486" s="188">
        <v>6</v>
      </c>
      <c r="E486" s="193">
        <v>2859.66</v>
      </c>
      <c r="F486" s="188" t="s">
        <v>1222</v>
      </c>
      <c r="G486" s="196">
        <v>46125</v>
      </c>
    </row>
    <row r="487" spans="1:7" ht="15.75" customHeight="1" x14ac:dyDescent="0.3">
      <c r="A487" s="188">
        <v>3172</v>
      </c>
      <c r="B487" s="188" t="s">
        <v>101</v>
      </c>
      <c r="C487" s="188" t="s">
        <v>434</v>
      </c>
      <c r="D487" s="188">
        <v>6</v>
      </c>
      <c r="E487" s="193">
        <v>2859.66</v>
      </c>
      <c r="F487" s="188" t="s">
        <v>1222</v>
      </c>
      <c r="G487" s="196">
        <v>46125</v>
      </c>
    </row>
    <row r="488" spans="1:7" ht="15.75" customHeight="1" x14ac:dyDescent="0.3">
      <c r="A488" s="188">
        <v>3173</v>
      </c>
      <c r="B488" s="188" t="s">
        <v>101</v>
      </c>
      <c r="C488" s="188" t="s">
        <v>435</v>
      </c>
      <c r="D488" s="188">
        <v>6</v>
      </c>
      <c r="E488" s="193">
        <v>2859.66</v>
      </c>
      <c r="F488" s="188" t="s">
        <v>1222</v>
      </c>
      <c r="G488" s="196">
        <v>46125</v>
      </c>
    </row>
    <row r="489" spans="1:7" ht="15.75" customHeight="1" x14ac:dyDescent="0.3">
      <c r="A489" s="188">
        <v>3174</v>
      </c>
      <c r="B489" s="188" t="s">
        <v>101</v>
      </c>
      <c r="C489" s="188" t="s">
        <v>436</v>
      </c>
      <c r="D489" s="188">
        <v>6</v>
      </c>
      <c r="E489" s="193">
        <v>3048</v>
      </c>
      <c r="F489" s="188" t="s">
        <v>1222</v>
      </c>
      <c r="G489" s="196">
        <v>46125</v>
      </c>
    </row>
    <row r="490" spans="1:7" ht="15.75" customHeight="1" x14ac:dyDescent="0.3">
      <c r="A490" s="188">
        <v>3175</v>
      </c>
      <c r="B490" s="188" t="s">
        <v>101</v>
      </c>
      <c r="C490" s="188" t="s">
        <v>437</v>
      </c>
      <c r="D490" s="188">
        <v>6</v>
      </c>
      <c r="E490" s="193">
        <v>3184.96</v>
      </c>
      <c r="F490" s="188" t="s">
        <v>1222</v>
      </c>
      <c r="G490" s="196">
        <v>46125</v>
      </c>
    </row>
    <row r="491" spans="1:7" ht="15.75" customHeight="1" x14ac:dyDescent="0.3">
      <c r="A491" s="188">
        <v>3176</v>
      </c>
      <c r="B491" s="188" t="s">
        <v>101</v>
      </c>
      <c r="C491" s="188" t="s">
        <v>438</v>
      </c>
      <c r="D491" s="188">
        <v>6</v>
      </c>
      <c r="E491" s="193">
        <v>3184.96</v>
      </c>
      <c r="F491" s="188" t="s">
        <v>1222</v>
      </c>
      <c r="G491" s="196">
        <v>46125</v>
      </c>
    </row>
    <row r="492" spans="1:7" ht="15.75" customHeight="1" x14ac:dyDescent="0.3">
      <c r="A492" s="188">
        <v>3177</v>
      </c>
      <c r="B492" s="188" t="s">
        <v>101</v>
      </c>
      <c r="C492" s="188" t="s">
        <v>439</v>
      </c>
      <c r="D492" s="188">
        <v>4</v>
      </c>
      <c r="E492" s="193">
        <v>3852.82</v>
      </c>
      <c r="F492" s="188" t="s">
        <v>1222</v>
      </c>
      <c r="G492" s="196">
        <v>46125</v>
      </c>
    </row>
    <row r="493" spans="1:7" ht="15.75" customHeight="1" x14ac:dyDescent="0.3">
      <c r="A493" s="188">
        <v>3178</v>
      </c>
      <c r="B493" s="188" t="s">
        <v>101</v>
      </c>
      <c r="C493" s="188" t="s">
        <v>440</v>
      </c>
      <c r="D493" s="188">
        <v>4</v>
      </c>
      <c r="E493" s="193">
        <v>3852.82</v>
      </c>
      <c r="F493" s="188" t="s">
        <v>1222</v>
      </c>
      <c r="G493" s="196">
        <v>46125</v>
      </c>
    </row>
    <row r="494" spans="1:7" ht="15.75" customHeight="1" x14ac:dyDescent="0.3">
      <c r="A494" s="188">
        <v>3179</v>
      </c>
      <c r="B494" s="188" t="s">
        <v>101</v>
      </c>
      <c r="C494" s="188" t="s">
        <v>441</v>
      </c>
      <c r="D494" s="188">
        <v>4</v>
      </c>
      <c r="E494" s="193">
        <v>4366.5600000000004</v>
      </c>
      <c r="F494" s="188" t="s">
        <v>1222</v>
      </c>
      <c r="G494" s="196">
        <v>46125</v>
      </c>
    </row>
    <row r="495" spans="1:7" ht="15.75" customHeight="1" x14ac:dyDescent="0.3">
      <c r="A495" s="188"/>
      <c r="B495" s="188"/>
      <c r="C495" s="194" t="s">
        <v>1354</v>
      </c>
      <c r="D495" s="188"/>
      <c r="E495" s="188"/>
      <c r="F495" s="188"/>
      <c r="G495" s="188"/>
    </row>
    <row r="496" spans="1:7" ht="15.75" customHeight="1" x14ac:dyDescent="0.3">
      <c r="A496" s="188">
        <v>3190</v>
      </c>
      <c r="B496" s="188" t="s">
        <v>101</v>
      </c>
      <c r="C496" s="188" t="s">
        <v>443</v>
      </c>
      <c r="D496" s="188">
        <v>6</v>
      </c>
      <c r="E496" s="193">
        <v>2671.33</v>
      </c>
      <c r="F496" s="188" t="s">
        <v>1222</v>
      </c>
      <c r="G496" s="196">
        <v>46125</v>
      </c>
    </row>
    <row r="497" spans="1:7" ht="15.75" customHeight="1" x14ac:dyDescent="0.3">
      <c r="A497" s="188">
        <v>3191</v>
      </c>
      <c r="B497" s="188" t="s">
        <v>101</v>
      </c>
      <c r="C497" s="188" t="s">
        <v>444</v>
      </c>
      <c r="D497" s="188">
        <v>6</v>
      </c>
      <c r="E497" s="193">
        <v>2671.33</v>
      </c>
      <c r="F497" s="188" t="s">
        <v>1222</v>
      </c>
      <c r="G497" s="196">
        <v>46125</v>
      </c>
    </row>
    <row r="498" spans="1:7" ht="15.75" customHeight="1" x14ac:dyDescent="0.3">
      <c r="A498" s="188">
        <v>3192</v>
      </c>
      <c r="B498" s="188" t="s">
        <v>101</v>
      </c>
      <c r="C498" s="188" t="s">
        <v>445</v>
      </c>
      <c r="D498" s="188">
        <v>6</v>
      </c>
      <c r="E498" s="193">
        <v>2671.33</v>
      </c>
      <c r="F498" s="188" t="s">
        <v>1222</v>
      </c>
      <c r="G498" s="196">
        <v>46125</v>
      </c>
    </row>
    <row r="499" spans="1:7" ht="15.75" customHeight="1" x14ac:dyDescent="0.3">
      <c r="A499" s="188">
        <v>3193</v>
      </c>
      <c r="B499" s="188" t="s">
        <v>101</v>
      </c>
      <c r="C499" s="188" t="s">
        <v>446</v>
      </c>
      <c r="D499" s="188">
        <v>6</v>
      </c>
      <c r="E499" s="193">
        <v>2671.33</v>
      </c>
      <c r="F499" s="188" t="s">
        <v>1222</v>
      </c>
      <c r="G499" s="196">
        <v>46125</v>
      </c>
    </row>
    <row r="500" spans="1:7" ht="15.75" customHeight="1" x14ac:dyDescent="0.3">
      <c r="A500" s="188">
        <v>3194</v>
      </c>
      <c r="B500" s="188" t="s">
        <v>101</v>
      </c>
      <c r="C500" s="188" t="s">
        <v>447</v>
      </c>
      <c r="D500" s="188">
        <v>6</v>
      </c>
      <c r="E500" s="193">
        <v>2722.6</v>
      </c>
      <c r="F500" s="188" t="s">
        <v>1222</v>
      </c>
      <c r="G500" s="196">
        <v>46125</v>
      </c>
    </row>
    <row r="501" spans="1:7" ht="15.75" customHeight="1" x14ac:dyDescent="0.3">
      <c r="A501" s="188">
        <v>3196</v>
      </c>
      <c r="B501" s="188" t="s">
        <v>101</v>
      </c>
      <c r="C501" s="188" t="s">
        <v>448</v>
      </c>
      <c r="D501" s="188">
        <v>6</v>
      </c>
      <c r="E501" s="193">
        <v>2722.6</v>
      </c>
      <c r="F501" s="188" t="s">
        <v>1222</v>
      </c>
      <c r="G501" s="196">
        <v>46125</v>
      </c>
    </row>
    <row r="502" spans="1:7" ht="15.75" customHeight="1" x14ac:dyDescent="0.3">
      <c r="A502" s="188">
        <v>3198</v>
      </c>
      <c r="B502" s="188" t="s">
        <v>101</v>
      </c>
      <c r="C502" s="188" t="s">
        <v>449</v>
      </c>
      <c r="D502" s="188">
        <v>6</v>
      </c>
      <c r="E502" s="193">
        <v>2808.29</v>
      </c>
      <c r="F502" s="188" t="s">
        <v>1222</v>
      </c>
      <c r="G502" s="196">
        <v>46125</v>
      </c>
    </row>
    <row r="503" spans="1:7" ht="15.75" customHeight="1" x14ac:dyDescent="0.3">
      <c r="A503" s="188">
        <v>3199</v>
      </c>
      <c r="B503" s="188" t="s">
        <v>101</v>
      </c>
      <c r="C503" s="188" t="s">
        <v>450</v>
      </c>
      <c r="D503" s="188">
        <v>6</v>
      </c>
      <c r="E503" s="193">
        <v>3099.38</v>
      </c>
      <c r="F503" s="188" t="s">
        <v>1222</v>
      </c>
      <c r="G503" s="196">
        <v>46125</v>
      </c>
    </row>
    <row r="504" spans="1:7" ht="15.75" customHeight="1" x14ac:dyDescent="0.3">
      <c r="A504" s="188">
        <v>3200</v>
      </c>
      <c r="B504" s="188" t="s">
        <v>101</v>
      </c>
      <c r="C504" s="188" t="s">
        <v>451</v>
      </c>
      <c r="D504" s="188">
        <v>6</v>
      </c>
      <c r="E504" s="193">
        <v>3339.09</v>
      </c>
      <c r="F504" s="188" t="s">
        <v>1222</v>
      </c>
      <c r="G504" s="196">
        <v>46125</v>
      </c>
    </row>
    <row r="505" spans="1:7" ht="15.75" customHeight="1" x14ac:dyDescent="0.3">
      <c r="A505" s="188">
        <v>3201</v>
      </c>
      <c r="B505" s="188" t="s">
        <v>101</v>
      </c>
      <c r="C505" s="188" t="s">
        <v>452</v>
      </c>
      <c r="D505" s="188">
        <v>6</v>
      </c>
      <c r="E505" s="193">
        <v>3852.82</v>
      </c>
      <c r="F505" s="188" t="s">
        <v>1222</v>
      </c>
      <c r="G505" s="196">
        <v>46125</v>
      </c>
    </row>
    <row r="506" spans="1:7" ht="15.75" customHeight="1" x14ac:dyDescent="0.3">
      <c r="A506" s="188">
        <v>3202</v>
      </c>
      <c r="B506" s="188" t="s">
        <v>101</v>
      </c>
      <c r="C506" s="188" t="s">
        <v>453</v>
      </c>
      <c r="D506" s="188">
        <v>4</v>
      </c>
      <c r="E506" s="193">
        <v>4366.5600000000004</v>
      </c>
      <c r="F506" s="188" t="s">
        <v>1222</v>
      </c>
      <c r="G506" s="196">
        <v>46125</v>
      </c>
    </row>
    <row r="507" spans="1:7" ht="15.75" customHeight="1" x14ac:dyDescent="0.3">
      <c r="A507" s="188">
        <v>3203</v>
      </c>
      <c r="B507" s="188" t="s">
        <v>101</v>
      </c>
      <c r="C507" s="188" t="s">
        <v>454</v>
      </c>
      <c r="D507" s="188">
        <v>4</v>
      </c>
      <c r="E507" s="193">
        <v>4760.3900000000003</v>
      </c>
      <c r="F507" s="188" t="s">
        <v>1222</v>
      </c>
      <c r="G507" s="196">
        <v>46125</v>
      </c>
    </row>
    <row r="508" spans="1:7" ht="15.75" customHeight="1" x14ac:dyDescent="0.3">
      <c r="A508" s="188">
        <v>3204</v>
      </c>
      <c r="B508" s="188" t="s">
        <v>101</v>
      </c>
      <c r="C508" s="188" t="s">
        <v>455</v>
      </c>
      <c r="D508" s="188">
        <v>4</v>
      </c>
      <c r="E508" s="193">
        <v>4931.57</v>
      </c>
      <c r="F508" s="188" t="s">
        <v>1222</v>
      </c>
      <c r="G508" s="196">
        <v>46125</v>
      </c>
    </row>
    <row r="509" spans="1:7" ht="15.75" customHeight="1" x14ac:dyDescent="0.3">
      <c r="A509" s="188"/>
      <c r="B509" s="188"/>
      <c r="C509" s="194" t="s">
        <v>1355</v>
      </c>
      <c r="D509" s="188"/>
      <c r="E509" s="188"/>
      <c r="F509" s="188"/>
      <c r="G509" s="188"/>
    </row>
    <row r="510" spans="1:7" ht="15.75" customHeight="1" x14ac:dyDescent="0.3">
      <c r="A510" s="188">
        <v>18063</v>
      </c>
      <c r="B510" s="188" t="s">
        <v>457</v>
      </c>
      <c r="C510" s="188" t="s">
        <v>458</v>
      </c>
      <c r="D510" s="188">
        <v>24</v>
      </c>
      <c r="E510" s="193">
        <v>1832.08</v>
      </c>
      <c r="F510" s="188" t="s">
        <v>1222</v>
      </c>
      <c r="G510" s="196">
        <v>46098</v>
      </c>
    </row>
    <row r="511" spans="1:7" ht="15.75" customHeight="1" x14ac:dyDescent="0.3">
      <c r="A511" s="188">
        <v>18064</v>
      </c>
      <c r="B511" s="188" t="s">
        <v>459</v>
      </c>
      <c r="C511" s="188" t="s">
        <v>460</v>
      </c>
      <c r="D511" s="188">
        <v>24</v>
      </c>
      <c r="E511" s="193">
        <v>1832.08</v>
      </c>
      <c r="F511" s="188" t="s">
        <v>1222</v>
      </c>
      <c r="G511" s="196">
        <v>46098</v>
      </c>
    </row>
    <row r="512" spans="1:7" ht="15.75" customHeight="1" x14ac:dyDescent="0.3">
      <c r="A512" s="188">
        <v>18065</v>
      </c>
      <c r="B512" s="188" t="s">
        <v>461</v>
      </c>
      <c r="C512" s="188" t="s">
        <v>462</v>
      </c>
      <c r="D512" s="188">
        <v>24</v>
      </c>
      <c r="E512" s="193">
        <v>1832.08</v>
      </c>
      <c r="F512" s="188" t="s">
        <v>1222</v>
      </c>
      <c r="G512" s="196">
        <v>46098</v>
      </c>
    </row>
    <row r="513" spans="1:7" ht="15.75" customHeight="1" x14ac:dyDescent="0.3">
      <c r="A513" s="188">
        <v>18066</v>
      </c>
      <c r="B513" s="188" t="s">
        <v>463</v>
      </c>
      <c r="C513" s="188" t="s">
        <v>464</v>
      </c>
      <c r="D513" s="188">
        <v>24</v>
      </c>
      <c r="E513" s="193">
        <v>2029.82</v>
      </c>
      <c r="F513" s="188" t="s">
        <v>1222</v>
      </c>
      <c r="G513" s="196">
        <v>46098</v>
      </c>
    </row>
    <row r="514" spans="1:7" ht="15.75" customHeight="1" x14ac:dyDescent="0.3">
      <c r="A514" s="188">
        <v>18067</v>
      </c>
      <c r="B514" s="188" t="s">
        <v>465</v>
      </c>
      <c r="C514" s="188" t="s">
        <v>466</v>
      </c>
      <c r="D514" s="188">
        <v>24</v>
      </c>
      <c r="E514" s="193">
        <v>2029.82</v>
      </c>
      <c r="F514" s="188" t="s">
        <v>1222</v>
      </c>
      <c r="G514" s="196">
        <v>46098</v>
      </c>
    </row>
    <row r="515" spans="1:7" ht="15.75" customHeight="1" x14ac:dyDescent="0.3">
      <c r="A515" s="188">
        <v>18068</v>
      </c>
      <c r="B515" s="188" t="s">
        <v>467</v>
      </c>
      <c r="C515" s="188" t="s">
        <v>468</v>
      </c>
      <c r="D515" s="188">
        <v>20</v>
      </c>
      <c r="E515" s="193">
        <v>2029.82</v>
      </c>
      <c r="F515" s="188" t="s">
        <v>1222</v>
      </c>
      <c r="G515" s="196">
        <v>46098</v>
      </c>
    </row>
    <row r="516" spans="1:7" ht="15.75" customHeight="1" x14ac:dyDescent="0.3">
      <c r="A516" s="188">
        <v>18069</v>
      </c>
      <c r="B516" s="188" t="s">
        <v>469</v>
      </c>
      <c r="C516" s="188" t="s">
        <v>470</v>
      </c>
      <c r="D516" s="188">
        <v>18</v>
      </c>
      <c r="E516" s="193">
        <v>2266.9</v>
      </c>
      <c r="F516" s="188" t="s">
        <v>1222</v>
      </c>
      <c r="G516" s="196">
        <v>46098</v>
      </c>
    </row>
    <row r="517" spans="1:7" ht="15.75" customHeight="1" x14ac:dyDescent="0.3">
      <c r="A517" s="188"/>
      <c r="B517" s="188"/>
      <c r="C517" s="194" t="s">
        <v>1356</v>
      </c>
      <c r="D517" s="188"/>
      <c r="E517" s="188"/>
      <c r="F517" s="188"/>
      <c r="G517" s="188"/>
    </row>
    <row r="518" spans="1:7" ht="15.75" customHeight="1" x14ac:dyDescent="0.3">
      <c r="A518" s="188">
        <v>3210</v>
      </c>
      <c r="B518" s="188" t="s">
        <v>101</v>
      </c>
      <c r="C518" s="188" t="s">
        <v>472</v>
      </c>
      <c r="D518" s="188">
        <v>0</v>
      </c>
      <c r="E518" s="193">
        <v>4623.33</v>
      </c>
      <c r="F518" s="188" t="s">
        <v>1222</v>
      </c>
      <c r="G518" s="196">
        <v>46125</v>
      </c>
    </row>
    <row r="519" spans="1:7" ht="15.75" customHeight="1" x14ac:dyDescent="0.3">
      <c r="A519" s="188">
        <v>3211</v>
      </c>
      <c r="B519" s="188" t="s">
        <v>101</v>
      </c>
      <c r="C519" s="188" t="s">
        <v>473</v>
      </c>
      <c r="D519" s="188">
        <v>0</v>
      </c>
      <c r="E519" s="193">
        <v>4623.33</v>
      </c>
      <c r="F519" s="188" t="s">
        <v>1222</v>
      </c>
      <c r="G519" s="196">
        <v>46125</v>
      </c>
    </row>
    <row r="520" spans="1:7" ht="15.75" customHeight="1" x14ac:dyDescent="0.3">
      <c r="A520" s="188">
        <v>3212</v>
      </c>
      <c r="B520" s="188" t="s">
        <v>101</v>
      </c>
      <c r="C520" s="188" t="s">
        <v>474</v>
      </c>
      <c r="D520" s="188">
        <v>0</v>
      </c>
      <c r="E520" s="193">
        <v>4623.33</v>
      </c>
      <c r="F520" s="188" t="s">
        <v>1222</v>
      </c>
      <c r="G520" s="196">
        <v>46125</v>
      </c>
    </row>
    <row r="521" spans="1:7" ht="15.75" customHeight="1" x14ac:dyDescent="0.3">
      <c r="A521" s="188">
        <v>3214</v>
      </c>
      <c r="B521" s="188" t="s">
        <v>101</v>
      </c>
      <c r="C521" s="188" t="s">
        <v>475</v>
      </c>
      <c r="D521" s="188">
        <v>0</v>
      </c>
      <c r="E521" s="193">
        <v>4623.33</v>
      </c>
      <c r="F521" s="188" t="s">
        <v>1222</v>
      </c>
      <c r="G521" s="196">
        <v>46125</v>
      </c>
    </row>
    <row r="522" spans="1:7" ht="15.75" customHeight="1" x14ac:dyDescent="0.3">
      <c r="A522" s="188">
        <v>3215</v>
      </c>
      <c r="B522" s="188" t="s">
        <v>101</v>
      </c>
      <c r="C522" s="188" t="s">
        <v>476</v>
      </c>
      <c r="D522" s="188">
        <v>0</v>
      </c>
      <c r="E522" s="193">
        <v>5137.0600000000004</v>
      </c>
      <c r="F522" s="188" t="s">
        <v>1222</v>
      </c>
      <c r="G522" s="196">
        <v>46125</v>
      </c>
    </row>
    <row r="523" spans="1:7" ht="15.75" customHeight="1" x14ac:dyDescent="0.3">
      <c r="A523" s="188">
        <v>3216</v>
      </c>
      <c r="B523" s="188" t="s">
        <v>101</v>
      </c>
      <c r="C523" s="188" t="s">
        <v>477</v>
      </c>
      <c r="D523" s="188">
        <v>0</v>
      </c>
      <c r="E523" s="193">
        <v>6592.58</v>
      </c>
      <c r="F523" s="188" t="s">
        <v>1222</v>
      </c>
      <c r="G523" s="196">
        <v>46125</v>
      </c>
    </row>
    <row r="524" spans="1:7" ht="15.75" customHeight="1" x14ac:dyDescent="0.3">
      <c r="A524" s="188">
        <v>3217</v>
      </c>
      <c r="B524" s="188" t="s">
        <v>101</v>
      </c>
      <c r="C524" s="188" t="s">
        <v>478</v>
      </c>
      <c r="D524" s="188">
        <v>0</v>
      </c>
      <c r="E524" s="193">
        <v>6592.58</v>
      </c>
      <c r="F524" s="188" t="s">
        <v>1222</v>
      </c>
      <c r="G524" s="196">
        <v>46125</v>
      </c>
    </row>
    <row r="525" spans="1:7" ht="15.75" customHeight="1" x14ac:dyDescent="0.3">
      <c r="A525" s="188">
        <v>3218</v>
      </c>
      <c r="B525" s="188" t="s">
        <v>101</v>
      </c>
      <c r="C525" s="188" t="s">
        <v>479</v>
      </c>
      <c r="D525" s="188">
        <v>0</v>
      </c>
      <c r="E525" s="193">
        <v>7705.64</v>
      </c>
      <c r="F525" s="188" t="s">
        <v>1222</v>
      </c>
      <c r="G525" s="196">
        <v>46125</v>
      </c>
    </row>
    <row r="526" spans="1:7" ht="15.75" customHeight="1" x14ac:dyDescent="0.3">
      <c r="A526" s="188"/>
      <c r="B526" s="188"/>
      <c r="C526" s="194" t="s">
        <v>1357</v>
      </c>
      <c r="D526" s="188"/>
      <c r="E526" s="188"/>
      <c r="F526" s="188"/>
      <c r="G526" s="188"/>
    </row>
    <row r="527" spans="1:7" ht="15.75" customHeight="1" x14ac:dyDescent="0.3">
      <c r="A527" s="188">
        <v>14046</v>
      </c>
      <c r="B527" s="188">
        <v>12191</v>
      </c>
      <c r="C527" s="188" t="s">
        <v>481</v>
      </c>
      <c r="D527" s="188">
        <v>0</v>
      </c>
      <c r="E527" s="193">
        <v>3526.35</v>
      </c>
      <c r="F527" s="188" t="s">
        <v>1222</v>
      </c>
      <c r="G527" s="196">
        <v>46099</v>
      </c>
    </row>
    <row r="528" spans="1:7" ht="15.75" customHeight="1" x14ac:dyDescent="0.3">
      <c r="A528" s="188">
        <v>14048</v>
      </c>
      <c r="B528" s="188">
        <v>10196</v>
      </c>
      <c r="C528" s="188" t="s">
        <v>482</v>
      </c>
      <c r="D528" s="188">
        <v>30</v>
      </c>
      <c r="E528" s="193">
        <v>1353.69</v>
      </c>
      <c r="F528" s="188" t="s">
        <v>1222</v>
      </c>
      <c r="G528" s="196">
        <v>46099</v>
      </c>
    </row>
    <row r="529" spans="1:7" ht="15.75" customHeight="1" x14ac:dyDescent="0.3">
      <c r="A529" s="188">
        <v>18047</v>
      </c>
      <c r="B529" s="188" t="s">
        <v>483</v>
      </c>
      <c r="C529" s="188" t="s">
        <v>484</v>
      </c>
      <c r="D529" s="188">
        <v>12</v>
      </c>
      <c r="E529" s="193">
        <v>1621.04</v>
      </c>
      <c r="F529" s="188" t="s">
        <v>1222</v>
      </c>
      <c r="G529" s="196">
        <v>46098</v>
      </c>
    </row>
    <row r="530" spans="1:7" ht="15.75" customHeight="1" x14ac:dyDescent="0.3">
      <c r="A530" s="188">
        <v>18048</v>
      </c>
      <c r="B530" s="188" t="s">
        <v>485</v>
      </c>
      <c r="C530" s="188" t="s">
        <v>486</v>
      </c>
      <c r="D530" s="188">
        <v>12</v>
      </c>
      <c r="E530" s="193">
        <v>2480.0700000000002</v>
      </c>
      <c r="F530" s="188" t="s">
        <v>1222</v>
      </c>
      <c r="G530" s="196">
        <v>46098</v>
      </c>
    </row>
    <row r="531" spans="1:7" ht="15.75" customHeight="1" x14ac:dyDescent="0.3">
      <c r="A531" s="188">
        <v>18049</v>
      </c>
      <c r="B531" s="188" t="s">
        <v>487</v>
      </c>
      <c r="C531" s="188" t="s">
        <v>488</v>
      </c>
      <c r="D531" s="188">
        <v>12</v>
      </c>
      <c r="E531" s="193">
        <v>1805.36</v>
      </c>
      <c r="F531" s="188" t="s">
        <v>1222</v>
      </c>
      <c r="G531" s="196">
        <v>46098</v>
      </c>
    </row>
    <row r="532" spans="1:7" ht="15.75" customHeight="1" x14ac:dyDescent="0.3">
      <c r="A532" s="188">
        <v>18050</v>
      </c>
      <c r="B532" s="188" t="s">
        <v>489</v>
      </c>
      <c r="C532" s="188" t="s">
        <v>490</v>
      </c>
      <c r="D532" s="188">
        <v>12</v>
      </c>
      <c r="E532" s="193">
        <v>2736.97</v>
      </c>
      <c r="F532" s="188" t="s">
        <v>1222</v>
      </c>
      <c r="G532" s="196">
        <v>46098</v>
      </c>
    </row>
    <row r="533" spans="1:7" ht="15.75" customHeight="1" x14ac:dyDescent="0.3">
      <c r="A533" s="188">
        <v>3047</v>
      </c>
      <c r="B533" s="188" t="s">
        <v>407</v>
      </c>
      <c r="C533" s="188" t="s">
        <v>491</v>
      </c>
      <c r="D533" s="188">
        <v>6</v>
      </c>
      <c r="E533" s="193">
        <v>1949.41</v>
      </c>
      <c r="F533" s="188" t="s">
        <v>1222</v>
      </c>
      <c r="G533" s="196">
        <v>46125</v>
      </c>
    </row>
    <row r="534" spans="1:7" ht="15.75" customHeight="1" x14ac:dyDescent="0.3">
      <c r="A534" s="188">
        <v>3048</v>
      </c>
      <c r="B534" s="188" t="s">
        <v>407</v>
      </c>
      <c r="C534" s="188" t="s">
        <v>495</v>
      </c>
      <c r="D534" s="188">
        <v>6</v>
      </c>
      <c r="E534" s="193">
        <v>2844.55</v>
      </c>
      <c r="F534" s="188" t="s">
        <v>1222</v>
      </c>
      <c r="G534" s="196">
        <v>46125</v>
      </c>
    </row>
    <row r="535" spans="1:7" ht="15.75" customHeight="1" x14ac:dyDescent="0.3">
      <c r="A535" s="188">
        <v>3049</v>
      </c>
      <c r="B535" s="188" t="s">
        <v>407</v>
      </c>
      <c r="C535" s="188" t="s">
        <v>493</v>
      </c>
      <c r="D535" s="188">
        <v>6</v>
      </c>
      <c r="E535" s="193">
        <v>2266.58</v>
      </c>
      <c r="F535" s="188" t="s">
        <v>1222</v>
      </c>
      <c r="G535" s="196">
        <v>46125</v>
      </c>
    </row>
    <row r="536" spans="1:7" ht="15.75" customHeight="1" x14ac:dyDescent="0.3">
      <c r="A536" s="188">
        <v>3050</v>
      </c>
      <c r="B536" s="188" t="s">
        <v>407</v>
      </c>
      <c r="C536" s="188" t="s">
        <v>499</v>
      </c>
      <c r="D536" s="188">
        <v>6</v>
      </c>
      <c r="E536" s="193">
        <v>4263.99</v>
      </c>
      <c r="F536" s="188" t="s">
        <v>1222</v>
      </c>
      <c r="G536" s="196">
        <v>46125</v>
      </c>
    </row>
    <row r="537" spans="1:7" ht="15.75" customHeight="1" x14ac:dyDescent="0.3">
      <c r="A537" s="188">
        <v>3051</v>
      </c>
      <c r="B537" s="188" t="s">
        <v>407</v>
      </c>
      <c r="C537" s="188" t="s">
        <v>496</v>
      </c>
      <c r="D537" s="188">
        <v>6</v>
      </c>
      <c r="E537" s="193">
        <v>3331.88</v>
      </c>
      <c r="F537" s="188" t="s">
        <v>1222</v>
      </c>
      <c r="G537" s="196">
        <v>46125</v>
      </c>
    </row>
    <row r="538" spans="1:7" ht="15.75" customHeight="1" x14ac:dyDescent="0.3">
      <c r="A538" s="188">
        <v>3052</v>
      </c>
      <c r="B538" s="188" t="s">
        <v>407</v>
      </c>
      <c r="C538" s="188" t="s">
        <v>501</v>
      </c>
      <c r="D538" s="188">
        <v>6</v>
      </c>
      <c r="E538" s="193">
        <v>5745.75</v>
      </c>
      <c r="F538" s="188" t="s">
        <v>1222</v>
      </c>
      <c r="G538" s="196">
        <v>46125</v>
      </c>
    </row>
    <row r="539" spans="1:7" ht="15.75" customHeight="1" x14ac:dyDescent="0.3">
      <c r="A539" s="188">
        <v>3053</v>
      </c>
      <c r="B539" s="188" t="s">
        <v>407</v>
      </c>
      <c r="C539" s="188" t="s">
        <v>502</v>
      </c>
      <c r="D539" s="188">
        <v>6</v>
      </c>
      <c r="E539" s="193">
        <v>8114.31</v>
      </c>
      <c r="F539" s="188" t="s">
        <v>1222</v>
      </c>
      <c r="G539" s="196">
        <v>46125</v>
      </c>
    </row>
    <row r="540" spans="1:7" ht="15.75" customHeight="1" x14ac:dyDescent="0.3">
      <c r="A540" s="188">
        <v>3054</v>
      </c>
      <c r="B540" s="188" t="s">
        <v>407</v>
      </c>
      <c r="C540" s="188" t="s">
        <v>503</v>
      </c>
      <c r="D540" s="188">
        <v>6</v>
      </c>
      <c r="E540" s="193">
        <v>1941.16</v>
      </c>
      <c r="F540" s="188" t="s">
        <v>1222</v>
      </c>
      <c r="G540" s="196">
        <v>46125</v>
      </c>
    </row>
    <row r="541" spans="1:7" ht="15.75" customHeight="1" x14ac:dyDescent="0.3">
      <c r="A541" s="188">
        <v>3055</v>
      </c>
      <c r="B541" s="188" t="s">
        <v>407</v>
      </c>
      <c r="C541" s="188" t="s">
        <v>506</v>
      </c>
      <c r="D541" s="188">
        <v>6</v>
      </c>
      <c r="E541" s="193">
        <v>2446.9699999999998</v>
      </c>
      <c r="F541" s="188" t="s">
        <v>1222</v>
      </c>
      <c r="G541" s="196">
        <v>46125</v>
      </c>
    </row>
    <row r="542" spans="1:7" ht="15.75" customHeight="1" x14ac:dyDescent="0.3">
      <c r="A542" s="188">
        <v>3056</v>
      </c>
      <c r="B542" s="188" t="s">
        <v>407</v>
      </c>
      <c r="C542" s="188" t="s">
        <v>504</v>
      </c>
      <c r="D542" s="188">
        <v>6</v>
      </c>
      <c r="E542" s="193">
        <v>2164.3000000000002</v>
      </c>
      <c r="F542" s="188" t="s">
        <v>1222</v>
      </c>
      <c r="G542" s="196">
        <v>46125</v>
      </c>
    </row>
    <row r="543" spans="1:7" ht="15.75" customHeight="1" x14ac:dyDescent="0.3">
      <c r="A543" s="188">
        <v>3057</v>
      </c>
      <c r="B543" s="188" t="s">
        <v>407</v>
      </c>
      <c r="C543" s="188" t="s">
        <v>509</v>
      </c>
      <c r="D543" s="188">
        <v>6</v>
      </c>
      <c r="E543" s="193">
        <v>3397.28</v>
      </c>
      <c r="F543" s="188" t="s">
        <v>1222</v>
      </c>
      <c r="G543" s="196">
        <v>46125</v>
      </c>
    </row>
    <row r="544" spans="1:7" ht="15.75" customHeight="1" x14ac:dyDescent="0.3">
      <c r="A544" s="188">
        <v>3058</v>
      </c>
      <c r="B544" s="188" t="s">
        <v>407</v>
      </c>
      <c r="C544" s="188" t="s">
        <v>508</v>
      </c>
      <c r="D544" s="188">
        <v>6</v>
      </c>
      <c r="E544" s="193">
        <v>3209.13</v>
      </c>
      <c r="F544" s="188" t="s">
        <v>1222</v>
      </c>
      <c r="G544" s="196">
        <v>46125</v>
      </c>
    </row>
    <row r="545" spans="1:7" ht="15.75" customHeight="1" x14ac:dyDescent="0.3">
      <c r="A545" s="188">
        <v>3059</v>
      </c>
      <c r="B545" s="188" t="s">
        <v>407</v>
      </c>
      <c r="C545" s="188" t="s">
        <v>510</v>
      </c>
      <c r="D545" s="188">
        <v>6</v>
      </c>
      <c r="E545" s="193">
        <v>3628.97</v>
      </c>
      <c r="F545" s="188" t="s">
        <v>1222</v>
      </c>
      <c r="G545" s="196">
        <v>46125</v>
      </c>
    </row>
    <row r="546" spans="1:7" ht="15.75" customHeight="1" x14ac:dyDescent="0.3">
      <c r="A546" s="188">
        <v>3060</v>
      </c>
      <c r="B546" s="188" t="s">
        <v>407</v>
      </c>
      <c r="C546" s="188" t="s">
        <v>512</v>
      </c>
      <c r="D546" s="188">
        <v>6</v>
      </c>
      <c r="E546" s="193">
        <v>5148.3</v>
      </c>
      <c r="F546" s="188" t="s">
        <v>1222</v>
      </c>
      <c r="G546" s="196">
        <v>46125</v>
      </c>
    </row>
    <row r="547" spans="1:7" ht="15.75" customHeight="1" x14ac:dyDescent="0.3">
      <c r="A547" s="188">
        <v>3061</v>
      </c>
      <c r="B547" s="188" t="s">
        <v>407</v>
      </c>
      <c r="C547" s="188" t="s">
        <v>514</v>
      </c>
      <c r="D547" s="188">
        <v>6</v>
      </c>
      <c r="E547" s="193">
        <v>8363.59</v>
      </c>
      <c r="F547" s="188" t="s">
        <v>1222</v>
      </c>
      <c r="G547" s="196">
        <v>46125</v>
      </c>
    </row>
    <row r="548" spans="1:7" ht="15.75" customHeight="1" x14ac:dyDescent="0.3">
      <c r="A548" s="188">
        <v>3787</v>
      </c>
      <c r="B548" s="188" t="s">
        <v>407</v>
      </c>
      <c r="C548" s="188" t="s">
        <v>515</v>
      </c>
      <c r="D548" s="188">
        <v>10</v>
      </c>
      <c r="E548" s="193">
        <v>5858.92</v>
      </c>
      <c r="F548" s="188" t="s">
        <v>1222</v>
      </c>
      <c r="G548" s="196">
        <v>46125</v>
      </c>
    </row>
    <row r="549" spans="1:7" ht="15.75" customHeight="1" x14ac:dyDescent="0.3">
      <c r="A549" s="188">
        <v>3788</v>
      </c>
      <c r="B549" s="188" t="s">
        <v>407</v>
      </c>
      <c r="C549" s="188" t="s">
        <v>516</v>
      </c>
      <c r="D549" s="188">
        <v>5</v>
      </c>
      <c r="E549" s="193">
        <v>4122.3599999999997</v>
      </c>
      <c r="F549" s="188" t="s">
        <v>1222</v>
      </c>
      <c r="G549" s="196">
        <v>46125</v>
      </c>
    </row>
    <row r="550" spans="1:7" ht="15.75" customHeight="1" x14ac:dyDescent="0.3">
      <c r="A550" s="188">
        <v>3814</v>
      </c>
      <c r="B550" s="188" t="s">
        <v>407</v>
      </c>
      <c r="C550" s="188" t="s">
        <v>494</v>
      </c>
      <c r="D550" s="188">
        <v>6</v>
      </c>
      <c r="E550" s="193">
        <v>2652.92</v>
      </c>
      <c r="F550" s="188" t="s">
        <v>1222</v>
      </c>
      <c r="G550" s="196">
        <v>46125</v>
      </c>
    </row>
    <row r="551" spans="1:7" ht="15.75" customHeight="1" x14ac:dyDescent="0.3">
      <c r="A551" s="188">
        <v>3815</v>
      </c>
      <c r="B551" s="188" t="s">
        <v>407</v>
      </c>
      <c r="C551" s="188" t="s">
        <v>505</v>
      </c>
      <c r="D551" s="188">
        <v>6</v>
      </c>
      <c r="E551" s="193">
        <v>2248.7800000000002</v>
      </c>
      <c r="F551" s="188" t="s">
        <v>1222</v>
      </c>
      <c r="G551" s="196">
        <v>46125</v>
      </c>
    </row>
    <row r="552" spans="1:7" ht="15.75" customHeight="1" x14ac:dyDescent="0.3">
      <c r="A552" s="188">
        <v>3852</v>
      </c>
      <c r="B552" s="188" t="s">
        <v>407</v>
      </c>
      <c r="C552" s="188" t="s">
        <v>497</v>
      </c>
      <c r="D552" s="188">
        <v>6</v>
      </c>
      <c r="E552" s="193">
        <v>3702.09</v>
      </c>
      <c r="F552" s="188" t="s">
        <v>1222</v>
      </c>
      <c r="G552" s="196">
        <v>46125</v>
      </c>
    </row>
    <row r="553" spans="1:7" ht="15.75" customHeight="1" x14ac:dyDescent="0.3">
      <c r="A553" s="188">
        <v>3853</v>
      </c>
      <c r="B553" s="188" t="s">
        <v>407</v>
      </c>
      <c r="C553" s="188" t="s">
        <v>498</v>
      </c>
      <c r="D553" s="188">
        <v>6</v>
      </c>
      <c r="E553" s="193">
        <v>4478.96</v>
      </c>
      <c r="F553" s="188" t="s">
        <v>1222</v>
      </c>
      <c r="G553" s="196">
        <v>46125</v>
      </c>
    </row>
    <row r="554" spans="1:7" ht="15.75" customHeight="1" x14ac:dyDescent="0.3">
      <c r="A554" s="188">
        <v>3854</v>
      </c>
      <c r="B554" s="188" t="s">
        <v>407</v>
      </c>
      <c r="C554" s="188" t="s">
        <v>513</v>
      </c>
      <c r="D554" s="188">
        <v>6</v>
      </c>
      <c r="E554" s="193">
        <v>5510.68</v>
      </c>
      <c r="F554" s="188" t="s">
        <v>1222</v>
      </c>
      <c r="G554" s="196">
        <v>46125</v>
      </c>
    </row>
    <row r="555" spans="1:7" ht="15.75" customHeight="1" x14ac:dyDescent="0.3">
      <c r="A555" s="188">
        <v>3855</v>
      </c>
      <c r="B555" s="188" t="s">
        <v>407</v>
      </c>
      <c r="C555" s="188" t="s">
        <v>517</v>
      </c>
      <c r="D555" s="188">
        <v>5</v>
      </c>
      <c r="E555" s="193">
        <v>12359.89</v>
      </c>
      <c r="F555" s="188" t="s">
        <v>1222</v>
      </c>
      <c r="G555" s="196">
        <v>46125</v>
      </c>
    </row>
    <row r="556" spans="1:7" ht="15.75" customHeight="1" x14ac:dyDescent="0.3">
      <c r="A556" s="188">
        <v>3864</v>
      </c>
      <c r="B556" s="188" t="s">
        <v>407</v>
      </c>
      <c r="C556" s="188" t="s">
        <v>500</v>
      </c>
      <c r="D556" s="188">
        <v>6</v>
      </c>
      <c r="E556" s="193">
        <v>4787.93</v>
      </c>
      <c r="F556" s="188" t="s">
        <v>1222</v>
      </c>
      <c r="G556" s="196">
        <v>46125</v>
      </c>
    </row>
    <row r="557" spans="1:7" ht="15.75" customHeight="1" x14ac:dyDescent="0.3">
      <c r="A557" s="188">
        <v>3866</v>
      </c>
      <c r="B557" s="188" t="s">
        <v>407</v>
      </c>
      <c r="C557" s="188" t="s">
        <v>492</v>
      </c>
      <c r="D557" s="188">
        <v>6</v>
      </c>
      <c r="E557" s="193">
        <v>1815.42</v>
      </c>
      <c r="F557" s="188" t="s">
        <v>1222</v>
      </c>
      <c r="G557" s="196">
        <v>46125</v>
      </c>
    </row>
    <row r="558" spans="1:7" ht="15.75" customHeight="1" x14ac:dyDescent="0.3">
      <c r="A558" s="188">
        <v>3867</v>
      </c>
      <c r="B558" s="188" t="s">
        <v>407</v>
      </c>
      <c r="C558" s="188" t="s">
        <v>511</v>
      </c>
      <c r="D558" s="188">
        <v>6</v>
      </c>
      <c r="E558" s="193">
        <v>3589.77</v>
      </c>
      <c r="F558" s="188" t="s">
        <v>1222</v>
      </c>
      <c r="G558" s="196">
        <v>46125</v>
      </c>
    </row>
    <row r="559" spans="1:7" ht="15.75" customHeight="1" x14ac:dyDescent="0.3">
      <c r="A559" s="188">
        <v>3868</v>
      </c>
      <c r="B559" s="188" t="s">
        <v>407</v>
      </c>
      <c r="C559" s="188" t="s">
        <v>507</v>
      </c>
      <c r="D559" s="188">
        <v>6</v>
      </c>
      <c r="E559" s="193">
        <v>2573.87</v>
      </c>
      <c r="F559" s="188" t="s">
        <v>1222</v>
      </c>
      <c r="G559" s="196">
        <v>46125</v>
      </c>
    </row>
    <row r="560" spans="1:7" ht="15.75" customHeight="1" x14ac:dyDescent="0.3">
      <c r="A560" s="188">
        <v>7000</v>
      </c>
      <c r="B560" s="188" t="s">
        <v>518</v>
      </c>
      <c r="C560" s="188" t="s">
        <v>519</v>
      </c>
      <c r="D560" s="188">
        <v>12</v>
      </c>
      <c r="E560" s="193">
        <v>1735.65</v>
      </c>
      <c r="F560" s="188" t="s">
        <v>1222</v>
      </c>
      <c r="G560" s="196">
        <v>46050</v>
      </c>
    </row>
    <row r="561" spans="1:7" ht="15.75" customHeight="1" x14ac:dyDescent="0.3">
      <c r="A561" s="188">
        <v>7001</v>
      </c>
      <c r="B561" s="188" t="s">
        <v>518</v>
      </c>
      <c r="C561" s="188" t="s">
        <v>520</v>
      </c>
      <c r="D561" s="188">
        <v>12</v>
      </c>
      <c r="E561" s="193">
        <v>2424.4</v>
      </c>
      <c r="F561" s="188" t="s">
        <v>1222</v>
      </c>
      <c r="G561" s="196">
        <v>46050</v>
      </c>
    </row>
    <row r="562" spans="1:7" ht="15.75" customHeight="1" x14ac:dyDescent="0.3">
      <c r="A562" s="188">
        <v>7002</v>
      </c>
      <c r="B562" s="188" t="s">
        <v>518</v>
      </c>
      <c r="C562" s="188" t="s">
        <v>1358</v>
      </c>
      <c r="D562" s="188">
        <v>12</v>
      </c>
      <c r="E562" s="193">
        <v>2424.4</v>
      </c>
      <c r="F562" s="188" t="s">
        <v>1222</v>
      </c>
      <c r="G562" s="196">
        <v>46050</v>
      </c>
    </row>
    <row r="563" spans="1:7" ht="15.75" customHeight="1" x14ac:dyDescent="0.3">
      <c r="A563" s="188">
        <v>7003</v>
      </c>
      <c r="B563" s="188" t="s">
        <v>518</v>
      </c>
      <c r="C563" s="188" t="s">
        <v>1359</v>
      </c>
      <c r="D563" s="188">
        <v>12</v>
      </c>
      <c r="E563" s="193">
        <v>3195.8</v>
      </c>
      <c r="F563" s="188" t="s">
        <v>1222</v>
      </c>
      <c r="G563" s="196">
        <v>46050</v>
      </c>
    </row>
    <row r="564" spans="1:7" ht="15.75" customHeight="1" x14ac:dyDescent="0.3">
      <c r="A564" s="188"/>
      <c r="B564" s="188"/>
      <c r="C564" s="194" t="s">
        <v>1360</v>
      </c>
      <c r="D564" s="188"/>
      <c r="E564" s="188"/>
      <c r="F564" s="188"/>
      <c r="G564" s="188"/>
    </row>
    <row r="565" spans="1:7" ht="15.75" customHeight="1" x14ac:dyDescent="0.3">
      <c r="A565" s="188">
        <v>14080</v>
      </c>
      <c r="B565" s="188">
        <v>10116</v>
      </c>
      <c r="C565" s="188" t="s">
        <v>522</v>
      </c>
      <c r="D565" s="188">
        <v>0</v>
      </c>
      <c r="E565" s="193">
        <v>13494.29</v>
      </c>
      <c r="F565" s="188" t="s">
        <v>1222</v>
      </c>
      <c r="G565" s="196">
        <v>46099</v>
      </c>
    </row>
    <row r="566" spans="1:7" ht="15.75" customHeight="1" x14ac:dyDescent="0.3">
      <c r="A566" s="188">
        <v>14082</v>
      </c>
      <c r="B566" s="188">
        <v>9949</v>
      </c>
      <c r="C566" s="188" t="s">
        <v>523</v>
      </c>
      <c r="D566" s="188">
        <v>0</v>
      </c>
      <c r="E566" s="193">
        <v>1049.9100000000001</v>
      </c>
      <c r="F566" s="188" t="s">
        <v>1222</v>
      </c>
      <c r="G566" s="196">
        <v>46099</v>
      </c>
    </row>
    <row r="567" spans="1:7" ht="15.75" customHeight="1" x14ac:dyDescent="0.3">
      <c r="A567" s="188">
        <v>14140</v>
      </c>
      <c r="B567" s="188">
        <v>10115</v>
      </c>
      <c r="C567" s="188" t="s">
        <v>1361</v>
      </c>
      <c r="D567" s="188">
        <v>0</v>
      </c>
      <c r="E567" s="193">
        <v>1348.36</v>
      </c>
      <c r="F567" s="188" t="s">
        <v>1222</v>
      </c>
      <c r="G567" s="196">
        <v>46099</v>
      </c>
    </row>
    <row r="568" spans="1:7" ht="15.75" customHeight="1" x14ac:dyDescent="0.3">
      <c r="A568" s="188">
        <v>25061</v>
      </c>
      <c r="B568" s="188" t="s">
        <v>1362</v>
      </c>
      <c r="C568" s="188" t="s">
        <v>1363</v>
      </c>
      <c r="D568" s="188">
        <v>0</v>
      </c>
      <c r="E568" s="193">
        <v>1626.77</v>
      </c>
      <c r="F568" s="188" t="s">
        <v>1222</v>
      </c>
      <c r="G568" s="196">
        <v>46170</v>
      </c>
    </row>
    <row r="569" spans="1:7" ht="15.75" customHeight="1" x14ac:dyDescent="0.3">
      <c r="A569" s="188"/>
      <c r="B569" s="188"/>
      <c r="C569" s="194" t="s">
        <v>1364</v>
      </c>
      <c r="D569" s="188"/>
      <c r="E569" s="188"/>
      <c r="F569" s="188"/>
      <c r="G569" s="188"/>
    </row>
    <row r="570" spans="1:7" ht="15.75" customHeight="1" x14ac:dyDescent="0.3">
      <c r="A570" s="188">
        <v>3712</v>
      </c>
      <c r="B570" s="188" t="s">
        <v>525</v>
      </c>
      <c r="C570" s="188" t="s">
        <v>1365</v>
      </c>
      <c r="D570" s="188">
        <v>0</v>
      </c>
      <c r="E570" s="193">
        <v>10227.17</v>
      </c>
      <c r="F570" s="188" t="s">
        <v>1222</v>
      </c>
      <c r="G570" s="196">
        <v>46125</v>
      </c>
    </row>
    <row r="571" spans="1:7" ht="15.75" customHeight="1" x14ac:dyDescent="0.3">
      <c r="A571" s="188">
        <v>3716</v>
      </c>
      <c r="B571" s="188" t="s">
        <v>525</v>
      </c>
      <c r="C571" s="188" t="s">
        <v>1366</v>
      </c>
      <c r="D571" s="188">
        <v>0</v>
      </c>
      <c r="E571" s="193">
        <v>13697.89</v>
      </c>
      <c r="F571" s="188" t="s">
        <v>1222</v>
      </c>
      <c r="G571" s="196">
        <v>46125</v>
      </c>
    </row>
    <row r="572" spans="1:7" ht="15.75" customHeight="1" x14ac:dyDescent="0.3">
      <c r="A572" s="188">
        <v>3725</v>
      </c>
      <c r="B572" s="188" t="s">
        <v>525</v>
      </c>
      <c r="C572" s="188" t="s">
        <v>1367</v>
      </c>
      <c r="D572" s="188">
        <v>0</v>
      </c>
      <c r="E572" s="193">
        <v>12195.65</v>
      </c>
      <c r="F572" s="188" t="s">
        <v>1222</v>
      </c>
      <c r="G572" s="196">
        <v>46125</v>
      </c>
    </row>
    <row r="573" spans="1:7" ht="15.75" customHeight="1" x14ac:dyDescent="0.3">
      <c r="A573" s="188">
        <v>3726</v>
      </c>
      <c r="B573" s="188" t="s">
        <v>525</v>
      </c>
      <c r="C573" s="188" t="s">
        <v>1368</v>
      </c>
      <c r="D573" s="188">
        <v>0</v>
      </c>
      <c r="E573" s="193">
        <v>16627</v>
      </c>
      <c r="F573" s="188" t="s">
        <v>1222</v>
      </c>
      <c r="G573" s="196">
        <v>46125</v>
      </c>
    </row>
    <row r="574" spans="1:7" ht="15.75" customHeight="1" x14ac:dyDescent="0.3">
      <c r="A574" s="188">
        <v>3765</v>
      </c>
      <c r="B574" s="188" t="s">
        <v>525</v>
      </c>
      <c r="C574" s="188" t="s">
        <v>1369</v>
      </c>
      <c r="D574" s="188">
        <v>0</v>
      </c>
      <c r="E574" s="193">
        <v>8959.6</v>
      </c>
      <c r="F574" s="188" t="s">
        <v>1222</v>
      </c>
      <c r="G574" s="196">
        <v>46125</v>
      </c>
    </row>
    <row r="575" spans="1:7" ht="15.75" customHeight="1" x14ac:dyDescent="0.3">
      <c r="A575" s="188">
        <v>3770</v>
      </c>
      <c r="B575" s="188" t="s">
        <v>525</v>
      </c>
      <c r="C575" s="188" t="s">
        <v>1370</v>
      </c>
      <c r="D575" s="188">
        <v>0</v>
      </c>
      <c r="E575" s="193">
        <v>13185.16</v>
      </c>
      <c r="F575" s="188" t="s">
        <v>1222</v>
      </c>
      <c r="G575" s="196">
        <v>46125</v>
      </c>
    </row>
    <row r="576" spans="1:7" ht="15.75" customHeight="1" x14ac:dyDescent="0.3">
      <c r="A576" s="188">
        <v>3773</v>
      </c>
      <c r="B576" s="188" t="s">
        <v>525</v>
      </c>
      <c r="C576" s="188" t="s">
        <v>1371</v>
      </c>
      <c r="D576" s="188">
        <v>0</v>
      </c>
      <c r="E576" s="193">
        <v>10168</v>
      </c>
      <c r="F576" s="188" t="s">
        <v>1222</v>
      </c>
      <c r="G576" s="196">
        <v>46125</v>
      </c>
    </row>
    <row r="577" spans="1:7" ht="15.75" customHeight="1" x14ac:dyDescent="0.3">
      <c r="A577" s="188">
        <v>3869</v>
      </c>
      <c r="B577" s="188" t="s">
        <v>525</v>
      </c>
      <c r="C577" s="188" t="s">
        <v>1372</v>
      </c>
      <c r="D577" s="188">
        <v>0</v>
      </c>
      <c r="E577" s="193">
        <v>2868.26</v>
      </c>
      <c r="F577" s="188" t="s">
        <v>1222</v>
      </c>
      <c r="G577" s="196">
        <v>46125</v>
      </c>
    </row>
    <row r="578" spans="1:7" ht="15.75" customHeight="1" x14ac:dyDescent="0.3">
      <c r="A578" s="188">
        <v>3870</v>
      </c>
      <c r="B578" s="188" t="s">
        <v>525</v>
      </c>
      <c r="C578" s="188" t="s">
        <v>1373</v>
      </c>
      <c r="D578" s="188">
        <v>0</v>
      </c>
      <c r="E578" s="193">
        <v>3280.96</v>
      </c>
      <c r="F578" s="188" t="s">
        <v>1222</v>
      </c>
      <c r="G578" s="196">
        <v>46125</v>
      </c>
    </row>
    <row r="579" spans="1:7" ht="15.75" customHeight="1" x14ac:dyDescent="0.3">
      <c r="A579" s="188">
        <v>3871</v>
      </c>
      <c r="B579" s="188" t="s">
        <v>525</v>
      </c>
      <c r="C579" s="188" t="s">
        <v>1374</v>
      </c>
      <c r="D579" s="188">
        <v>0</v>
      </c>
      <c r="E579" s="193">
        <v>3776.2</v>
      </c>
      <c r="F579" s="188" t="s">
        <v>1222</v>
      </c>
      <c r="G579" s="196">
        <v>46125</v>
      </c>
    </row>
    <row r="580" spans="1:7" ht="15.75" customHeight="1" x14ac:dyDescent="0.3">
      <c r="A580" s="188"/>
      <c r="B580" s="188"/>
      <c r="C580" s="194" t="s">
        <v>1375</v>
      </c>
      <c r="D580" s="188"/>
      <c r="E580" s="188"/>
      <c r="F580" s="188"/>
      <c r="G580" s="188"/>
    </row>
    <row r="581" spans="1:7" ht="15.75" customHeight="1" x14ac:dyDescent="0.3">
      <c r="A581" s="188">
        <v>3282</v>
      </c>
      <c r="B581" s="188" t="s">
        <v>407</v>
      </c>
      <c r="C581" s="188" t="s">
        <v>527</v>
      </c>
      <c r="D581" s="188">
        <v>0</v>
      </c>
      <c r="E581" s="193">
        <v>29143.17</v>
      </c>
      <c r="F581" s="188" t="s">
        <v>1222</v>
      </c>
      <c r="G581" s="196">
        <v>46125</v>
      </c>
    </row>
    <row r="582" spans="1:7" ht="15.75" customHeight="1" x14ac:dyDescent="0.3">
      <c r="A582" s="188">
        <v>3283</v>
      </c>
      <c r="B582" s="188" t="s">
        <v>407</v>
      </c>
      <c r="C582" s="188" t="s">
        <v>528</v>
      </c>
      <c r="D582" s="188">
        <v>0</v>
      </c>
      <c r="E582" s="193">
        <v>39499.040000000001</v>
      </c>
      <c r="F582" s="188" t="s">
        <v>1222</v>
      </c>
      <c r="G582" s="196">
        <v>46125</v>
      </c>
    </row>
    <row r="583" spans="1:7" ht="15.75" customHeight="1" x14ac:dyDescent="0.3">
      <c r="A583" s="188">
        <v>3284</v>
      </c>
      <c r="B583" s="188" t="s">
        <v>407</v>
      </c>
      <c r="C583" s="188" t="s">
        <v>529</v>
      </c>
      <c r="D583" s="188">
        <v>0</v>
      </c>
      <c r="E583" s="193">
        <v>67432.539999999994</v>
      </c>
      <c r="F583" s="188" t="s">
        <v>1222</v>
      </c>
      <c r="G583" s="196">
        <v>46125</v>
      </c>
    </row>
    <row r="584" spans="1:7" ht="15.75" customHeight="1" x14ac:dyDescent="0.3">
      <c r="A584" s="188">
        <v>3285</v>
      </c>
      <c r="B584" s="188" t="s">
        <v>407</v>
      </c>
      <c r="C584" s="188" t="s">
        <v>530</v>
      </c>
      <c r="D584" s="188">
        <v>0</v>
      </c>
      <c r="E584" s="193">
        <v>96114.09</v>
      </c>
      <c r="F584" s="188" t="s">
        <v>1222</v>
      </c>
      <c r="G584" s="196">
        <v>46125</v>
      </c>
    </row>
    <row r="585" spans="1:7" ht="15.75" customHeight="1" x14ac:dyDescent="0.3">
      <c r="A585" s="188"/>
      <c r="B585" s="188"/>
      <c r="C585" s="194" t="s">
        <v>1376</v>
      </c>
      <c r="D585" s="188"/>
      <c r="E585" s="188"/>
      <c r="F585" s="188"/>
      <c r="G585" s="188"/>
    </row>
    <row r="586" spans="1:7" ht="15.75" customHeight="1" x14ac:dyDescent="0.3">
      <c r="A586" s="188">
        <v>18054</v>
      </c>
      <c r="B586" s="188" t="s">
        <v>532</v>
      </c>
      <c r="C586" s="188" t="s">
        <v>533</v>
      </c>
      <c r="D586" s="188">
        <v>6</v>
      </c>
      <c r="E586" s="193">
        <v>10582.78</v>
      </c>
      <c r="F586" s="188" t="s">
        <v>1222</v>
      </c>
      <c r="G586" s="196">
        <v>46098</v>
      </c>
    </row>
    <row r="587" spans="1:7" ht="15.75" customHeight="1" x14ac:dyDescent="0.3">
      <c r="A587" s="188">
        <v>3070</v>
      </c>
      <c r="B587" s="188" t="s">
        <v>407</v>
      </c>
      <c r="C587" s="188" t="s">
        <v>534</v>
      </c>
      <c r="D587" s="188">
        <v>6</v>
      </c>
      <c r="E587" s="193">
        <v>11522.33</v>
      </c>
      <c r="F587" s="188" t="s">
        <v>1222</v>
      </c>
      <c r="G587" s="196">
        <v>46125</v>
      </c>
    </row>
    <row r="588" spans="1:7" ht="15.75" customHeight="1" x14ac:dyDescent="0.3">
      <c r="A588" s="188">
        <v>3071</v>
      </c>
      <c r="B588" s="188" t="s">
        <v>407</v>
      </c>
      <c r="C588" s="188" t="s">
        <v>535</v>
      </c>
      <c r="D588" s="188">
        <v>6</v>
      </c>
      <c r="E588" s="193">
        <v>15162.17</v>
      </c>
      <c r="F588" s="188" t="s">
        <v>1222</v>
      </c>
      <c r="G588" s="196">
        <v>46125</v>
      </c>
    </row>
    <row r="589" spans="1:7" ht="15.75" customHeight="1" x14ac:dyDescent="0.3">
      <c r="A589" s="188">
        <v>3072</v>
      </c>
      <c r="B589" s="188" t="s">
        <v>407</v>
      </c>
      <c r="C589" s="188" t="s">
        <v>536</v>
      </c>
      <c r="D589" s="188">
        <v>6</v>
      </c>
      <c r="E589" s="193">
        <v>21041.41</v>
      </c>
      <c r="F589" s="188" t="s">
        <v>1222</v>
      </c>
      <c r="G589" s="196">
        <v>46125</v>
      </c>
    </row>
    <row r="590" spans="1:7" ht="15.75" customHeight="1" x14ac:dyDescent="0.3">
      <c r="A590" s="188">
        <v>3073</v>
      </c>
      <c r="B590" s="188" t="s">
        <v>407</v>
      </c>
      <c r="C590" s="188" t="s">
        <v>537</v>
      </c>
      <c r="D590" s="188">
        <v>6</v>
      </c>
      <c r="E590" s="193">
        <v>29922.46</v>
      </c>
      <c r="F590" s="188" t="s">
        <v>1222</v>
      </c>
      <c r="G590" s="196">
        <v>46125</v>
      </c>
    </row>
    <row r="591" spans="1:7" ht="15.75" customHeight="1" x14ac:dyDescent="0.3">
      <c r="A591" s="188">
        <v>7006</v>
      </c>
      <c r="B591" s="188" t="s">
        <v>518</v>
      </c>
      <c r="C591" s="188" t="s">
        <v>538</v>
      </c>
      <c r="D591" s="188">
        <v>0</v>
      </c>
      <c r="E591" s="193">
        <v>14932.1</v>
      </c>
      <c r="F591" s="188" t="s">
        <v>1222</v>
      </c>
      <c r="G591" s="196">
        <v>46050</v>
      </c>
    </row>
    <row r="592" spans="1:7" ht="15.75" customHeight="1" x14ac:dyDescent="0.3">
      <c r="A592" s="188"/>
      <c r="B592" s="188"/>
      <c r="C592" s="194" t="s">
        <v>1377</v>
      </c>
      <c r="D592" s="188"/>
      <c r="E592" s="188"/>
      <c r="F592" s="188"/>
      <c r="G592" s="188"/>
    </row>
    <row r="593" spans="1:7" ht="15.75" customHeight="1" x14ac:dyDescent="0.3">
      <c r="A593" s="188">
        <v>14021</v>
      </c>
      <c r="B593" s="188">
        <v>10171</v>
      </c>
      <c r="C593" s="188" t="s">
        <v>540</v>
      </c>
      <c r="D593" s="188">
        <v>0</v>
      </c>
      <c r="E593" s="193">
        <v>4279.59</v>
      </c>
      <c r="F593" s="188" t="s">
        <v>1222</v>
      </c>
      <c r="G593" s="196">
        <v>46099</v>
      </c>
    </row>
    <row r="594" spans="1:7" ht="15.75" customHeight="1" x14ac:dyDescent="0.3">
      <c r="A594" s="188">
        <v>18041</v>
      </c>
      <c r="B594" s="188" t="s">
        <v>541</v>
      </c>
      <c r="C594" s="188" t="s">
        <v>542</v>
      </c>
      <c r="D594" s="188">
        <v>0</v>
      </c>
      <c r="E594" s="193">
        <v>9522.17</v>
      </c>
      <c r="F594" s="188" t="s">
        <v>1222</v>
      </c>
      <c r="G594" s="196">
        <v>46098</v>
      </c>
    </row>
    <row r="595" spans="1:7" ht="15.75" customHeight="1" x14ac:dyDescent="0.3">
      <c r="A595" s="188"/>
      <c r="B595" s="188"/>
      <c r="C595" s="194" t="s">
        <v>1378</v>
      </c>
      <c r="D595" s="188"/>
      <c r="E595" s="188"/>
      <c r="F595" s="188"/>
      <c r="G595" s="188"/>
    </row>
    <row r="596" spans="1:7" ht="15.75" customHeight="1" x14ac:dyDescent="0.3">
      <c r="A596" s="188">
        <v>18037</v>
      </c>
      <c r="B596" s="188" t="s">
        <v>544</v>
      </c>
      <c r="C596" s="188" t="s">
        <v>545</v>
      </c>
      <c r="D596" s="188">
        <v>0</v>
      </c>
      <c r="E596" s="193">
        <v>32425.56</v>
      </c>
      <c r="F596" s="188" t="s">
        <v>1222</v>
      </c>
      <c r="G596" s="196">
        <v>46098</v>
      </c>
    </row>
    <row r="597" spans="1:7" ht="15.75" customHeight="1" x14ac:dyDescent="0.3">
      <c r="A597" s="188">
        <v>3240</v>
      </c>
      <c r="B597" s="188" t="s">
        <v>101</v>
      </c>
      <c r="C597" s="188" t="s">
        <v>546</v>
      </c>
      <c r="D597" s="188">
        <v>10</v>
      </c>
      <c r="E597" s="193">
        <v>3834.98</v>
      </c>
      <c r="F597" s="188" t="s">
        <v>1222</v>
      </c>
      <c r="G597" s="196">
        <v>46125</v>
      </c>
    </row>
    <row r="598" spans="1:7" ht="15.75" customHeight="1" x14ac:dyDescent="0.3">
      <c r="A598" s="188">
        <v>3241</v>
      </c>
      <c r="B598" s="188" t="s">
        <v>101</v>
      </c>
      <c r="C598" s="188" t="s">
        <v>547</v>
      </c>
      <c r="D598" s="188">
        <v>10</v>
      </c>
      <c r="E598" s="193">
        <v>3930.5</v>
      </c>
      <c r="F598" s="188" t="s">
        <v>1222</v>
      </c>
      <c r="G598" s="196">
        <v>46125</v>
      </c>
    </row>
    <row r="599" spans="1:7" ht="15.75" customHeight="1" x14ac:dyDescent="0.3">
      <c r="A599" s="188">
        <v>3242</v>
      </c>
      <c r="B599" s="188" t="s">
        <v>101</v>
      </c>
      <c r="C599" s="188" t="s">
        <v>548</v>
      </c>
      <c r="D599" s="188">
        <v>10</v>
      </c>
      <c r="E599" s="193">
        <v>4033.59</v>
      </c>
      <c r="F599" s="188" t="s">
        <v>1222</v>
      </c>
      <c r="G599" s="196">
        <v>46125</v>
      </c>
    </row>
    <row r="600" spans="1:7" ht="15.75" customHeight="1" x14ac:dyDescent="0.3">
      <c r="A600" s="188">
        <v>3243</v>
      </c>
      <c r="B600" s="188" t="s">
        <v>101</v>
      </c>
      <c r="C600" s="188" t="s">
        <v>549</v>
      </c>
      <c r="D600" s="188">
        <v>10</v>
      </c>
      <c r="E600" s="193">
        <v>4165.37</v>
      </c>
      <c r="F600" s="188" t="s">
        <v>1222</v>
      </c>
      <c r="G600" s="196">
        <v>46125</v>
      </c>
    </row>
    <row r="601" spans="1:7" ht="15.75" customHeight="1" x14ac:dyDescent="0.3">
      <c r="A601" s="188">
        <v>3244</v>
      </c>
      <c r="B601" s="188" t="s">
        <v>101</v>
      </c>
      <c r="C601" s="188" t="s">
        <v>550</v>
      </c>
      <c r="D601" s="188">
        <v>10</v>
      </c>
      <c r="E601" s="193">
        <v>4215.46</v>
      </c>
      <c r="F601" s="188" t="s">
        <v>1222</v>
      </c>
      <c r="G601" s="196">
        <v>46125</v>
      </c>
    </row>
    <row r="602" spans="1:7" ht="15.75" customHeight="1" x14ac:dyDescent="0.3">
      <c r="A602" s="188">
        <v>3245</v>
      </c>
      <c r="B602" s="188" t="s">
        <v>101</v>
      </c>
      <c r="C602" s="188" t="s">
        <v>551</v>
      </c>
      <c r="D602" s="188">
        <v>10</v>
      </c>
      <c r="E602" s="193">
        <v>4602.01</v>
      </c>
      <c r="F602" s="188" t="s">
        <v>1222</v>
      </c>
      <c r="G602" s="196">
        <v>46125</v>
      </c>
    </row>
    <row r="603" spans="1:7" ht="15.75" customHeight="1" x14ac:dyDescent="0.3">
      <c r="A603" s="188">
        <v>3246</v>
      </c>
      <c r="B603" s="188" t="s">
        <v>101</v>
      </c>
      <c r="C603" s="188" t="s">
        <v>552</v>
      </c>
      <c r="D603" s="188">
        <v>10</v>
      </c>
      <c r="E603" s="193">
        <v>4735.38</v>
      </c>
      <c r="F603" s="188" t="s">
        <v>1222</v>
      </c>
      <c r="G603" s="196">
        <v>46125</v>
      </c>
    </row>
    <row r="604" spans="1:7" ht="15.75" customHeight="1" x14ac:dyDescent="0.3">
      <c r="A604" s="188">
        <v>3247</v>
      </c>
      <c r="B604" s="188" t="s">
        <v>101</v>
      </c>
      <c r="C604" s="188" t="s">
        <v>553</v>
      </c>
      <c r="D604" s="188">
        <v>10</v>
      </c>
      <c r="E604" s="193">
        <v>4905.1099999999997</v>
      </c>
      <c r="F604" s="188" t="s">
        <v>1222</v>
      </c>
      <c r="G604" s="196">
        <v>46125</v>
      </c>
    </row>
    <row r="605" spans="1:7" ht="15.75" customHeight="1" x14ac:dyDescent="0.3">
      <c r="A605" s="188">
        <v>3248</v>
      </c>
      <c r="B605" s="188" t="s">
        <v>101</v>
      </c>
      <c r="C605" s="188" t="s">
        <v>554</v>
      </c>
      <c r="D605" s="188">
        <v>10</v>
      </c>
      <c r="E605" s="193">
        <v>5681.21</v>
      </c>
      <c r="F605" s="188" t="s">
        <v>1222</v>
      </c>
      <c r="G605" s="196">
        <v>46125</v>
      </c>
    </row>
    <row r="606" spans="1:7" ht="15.75" customHeight="1" x14ac:dyDescent="0.3">
      <c r="A606" s="188">
        <v>3249</v>
      </c>
      <c r="B606" s="188" t="s">
        <v>101</v>
      </c>
      <c r="C606" s="188" t="s">
        <v>555</v>
      </c>
      <c r="D606" s="188">
        <v>10</v>
      </c>
      <c r="E606" s="193">
        <v>6079.83</v>
      </c>
      <c r="F606" s="188" t="s">
        <v>1222</v>
      </c>
      <c r="G606" s="196">
        <v>46125</v>
      </c>
    </row>
    <row r="607" spans="1:7" ht="15.75" customHeight="1" x14ac:dyDescent="0.3">
      <c r="A607" s="188">
        <v>3250</v>
      </c>
      <c r="B607" s="188" t="s">
        <v>101</v>
      </c>
      <c r="C607" s="188" t="s">
        <v>556</v>
      </c>
      <c r="D607" s="188">
        <v>10</v>
      </c>
      <c r="E607" s="193">
        <v>6939.39</v>
      </c>
      <c r="F607" s="188" t="s">
        <v>1222</v>
      </c>
      <c r="G607" s="196">
        <v>46125</v>
      </c>
    </row>
    <row r="608" spans="1:7" ht="15.75" customHeight="1" x14ac:dyDescent="0.3">
      <c r="A608" s="188">
        <v>3251</v>
      </c>
      <c r="B608" s="188" t="s">
        <v>101</v>
      </c>
      <c r="C608" s="188" t="s">
        <v>557</v>
      </c>
      <c r="D608" s="188">
        <v>10</v>
      </c>
      <c r="E608" s="193">
        <v>8064.36</v>
      </c>
      <c r="F608" s="188" t="s">
        <v>1222</v>
      </c>
      <c r="G608" s="196">
        <v>46125</v>
      </c>
    </row>
    <row r="609" spans="1:7" ht="15.75" customHeight="1" x14ac:dyDescent="0.3">
      <c r="A609" s="188">
        <v>3252</v>
      </c>
      <c r="B609" s="188" t="s">
        <v>101</v>
      </c>
      <c r="C609" s="188" t="s">
        <v>558</v>
      </c>
      <c r="D609" s="188">
        <v>10</v>
      </c>
      <c r="E609" s="193">
        <v>8931.2099999999991</v>
      </c>
      <c r="F609" s="188" t="s">
        <v>1222</v>
      </c>
      <c r="G609" s="196">
        <v>46125</v>
      </c>
    </row>
    <row r="610" spans="1:7" ht="15.75" customHeight="1" x14ac:dyDescent="0.3">
      <c r="A610" s="188">
        <v>3253</v>
      </c>
      <c r="B610" s="188" t="s">
        <v>101</v>
      </c>
      <c r="C610" s="188" t="s">
        <v>559</v>
      </c>
      <c r="D610" s="188">
        <v>10</v>
      </c>
      <c r="E610" s="193">
        <v>9167.41</v>
      </c>
      <c r="F610" s="188" t="s">
        <v>1222</v>
      </c>
      <c r="G610" s="196">
        <v>46125</v>
      </c>
    </row>
    <row r="611" spans="1:7" ht="15.75" customHeight="1" x14ac:dyDescent="0.3">
      <c r="A611" s="188">
        <v>3266</v>
      </c>
      <c r="B611" s="188" t="s">
        <v>101</v>
      </c>
      <c r="C611" s="188" t="s">
        <v>560</v>
      </c>
      <c r="D611" s="188">
        <v>10</v>
      </c>
      <c r="E611" s="193">
        <v>3903.47</v>
      </c>
      <c r="F611" s="188" t="s">
        <v>1222</v>
      </c>
      <c r="G611" s="196">
        <v>46125</v>
      </c>
    </row>
    <row r="612" spans="1:7" ht="15.75" customHeight="1" x14ac:dyDescent="0.3">
      <c r="A612" s="188">
        <v>3267</v>
      </c>
      <c r="B612" s="188" t="s">
        <v>101</v>
      </c>
      <c r="C612" s="188" t="s">
        <v>561</v>
      </c>
      <c r="D612" s="188">
        <v>10</v>
      </c>
      <c r="E612" s="193">
        <v>4235.71</v>
      </c>
      <c r="F612" s="188" t="s">
        <v>1222</v>
      </c>
      <c r="G612" s="196">
        <v>46125</v>
      </c>
    </row>
    <row r="613" spans="1:7" ht="15.75" customHeight="1" x14ac:dyDescent="0.3">
      <c r="A613" s="188">
        <v>3268</v>
      </c>
      <c r="B613" s="188" t="s">
        <v>101</v>
      </c>
      <c r="C613" s="188" t="s">
        <v>562</v>
      </c>
      <c r="D613" s="188">
        <v>10</v>
      </c>
      <c r="E613" s="193">
        <v>4360.28</v>
      </c>
      <c r="F613" s="188" t="s">
        <v>1222</v>
      </c>
      <c r="G613" s="196">
        <v>46125</v>
      </c>
    </row>
    <row r="614" spans="1:7" ht="15.75" customHeight="1" x14ac:dyDescent="0.3">
      <c r="A614" s="188">
        <v>3269</v>
      </c>
      <c r="B614" s="188" t="s">
        <v>101</v>
      </c>
      <c r="C614" s="188" t="s">
        <v>563</v>
      </c>
      <c r="D614" s="188">
        <v>10</v>
      </c>
      <c r="E614" s="193">
        <v>4609.5</v>
      </c>
      <c r="F614" s="188" t="s">
        <v>1222</v>
      </c>
      <c r="G614" s="196">
        <v>46125</v>
      </c>
    </row>
    <row r="615" spans="1:7" ht="15.75" customHeight="1" x14ac:dyDescent="0.3">
      <c r="A615" s="188">
        <v>3270</v>
      </c>
      <c r="B615" s="188" t="s">
        <v>101</v>
      </c>
      <c r="C615" s="188" t="s">
        <v>564</v>
      </c>
      <c r="D615" s="188">
        <v>10</v>
      </c>
      <c r="E615" s="193">
        <v>4879.41</v>
      </c>
      <c r="F615" s="188" t="s">
        <v>1222</v>
      </c>
      <c r="G615" s="196">
        <v>46125</v>
      </c>
    </row>
    <row r="616" spans="1:7" ht="15.75" customHeight="1" x14ac:dyDescent="0.3">
      <c r="A616" s="188">
        <v>3271</v>
      </c>
      <c r="B616" s="188" t="s">
        <v>101</v>
      </c>
      <c r="C616" s="188" t="s">
        <v>565</v>
      </c>
      <c r="D616" s="188">
        <v>10</v>
      </c>
      <c r="E616" s="193">
        <v>5647.67</v>
      </c>
      <c r="F616" s="188" t="s">
        <v>1222</v>
      </c>
      <c r="G616" s="196">
        <v>46125</v>
      </c>
    </row>
    <row r="617" spans="1:7" ht="15.75" customHeight="1" x14ac:dyDescent="0.3">
      <c r="A617" s="188">
        <v>3272</v>
      </c>
      <c r="B617" s="188" t="s">
        <v>101</v>
      </c>
      <c r="C617" s="188" t="s">
        <v>566</v>
      </c>
      <c r="D617" s="188">
        <v>10</v>
      </c>
      <c r="E617" s="193">
        <v>6208.27</v>
      </c>
      <c r="F617" s="188" t="s">
        <v>1222</v>
      </c>
      <c r="G617" s="196">
        <v>46125</v>
      </c>
    </row>
    <row r="618" spans="1:7" ht="15.75" customHeight="1" x14ac:dyDescent="0.3">
      <c r="A618" s="188">
        <v>3273</v>
      </c>
      <c r="B618" s="188" t="s">
        <v>101</v>
      </c>
      <c r="C618" s="188" t="s">
        <v>567</v>
      </c>
      <c r="D618" s="188">
        <v>10</v>
      </c>
      <c r="E618" s="193">
        <v>7225.66</v>
      </c>
      <c r="F618" s="188" t="s">
        <v>1222</v>
      </c>
      <c r="G618" s="196">
        <v>46125</v>
      </c>
    </row>
    <row r="619" spans="1:7" ht="15.75" customHeight="1" x14ac:dyDescent="0.3">
      <c r="A619" s="188">
        <v>3274</v>
      </c>
      <c r="B619" s="188" t="s">
        <v>101</v>
      </c>
      <c r="C619" s="188" t="s">
        <v>568</v>
      </c>
      <c r="D619" s="188">
        <v>10</v>
      </c>
      <c r="E619" s="193">
        <v>7993.93</v>
      </c>
      <c r="F619" s="188" t="s">
        <v>1222</v>
      </c>
      <c r="G619" s="196">
        <v>46125</v>
      </c>
    </row>
    <row r="620" spans="1:7" ht="15.75" customHeight="1" x14ac:dyDescent="0.3">
      <c r="A620" s="188">
        <v>3275</v>
      </c>
      <c r="B620" s="188" t="s">
        <v>101</v>
      </c>
      <c r="C620" s="188" t="s">
        <v>569</v>
      </c>
      <c r="D620" s="188">
        <v>10</v>
      </c>
      <c r="E620" s="193">
        <v>14020.22</v>
      </c>
      <c r="F620" s="188" t="s">
        <v>1222</v>
      </c>
      <c r="G620" s="196">
        <v>46125</v>
      </c>
    </row>
    <row r="621" spans="1:7" ht="15.75" customHeight="1" x14ac:dyDescent="0.3">
      <c r="A621" s="188">
        <v>3276</v>
      </c>
      <c r="B621" s="188" t="s">
        <v>101</v>
      </c>
      <c r="C621" s="188" t="s">
        <v>570</v>
      </c>
      <c r="D621" s="188">
        <v>10</v>
      </c>
      <c r="E621" s="193">
        <v>14591.34</v>
      </c>
      <c r="F621" s="188" t="s">
        <v>1222</v>
      </c>
      <c r="G621" s="196">
        <v>46125</v>
      </c>
    </row>
    <row r="622" spans="1:7" ht="15.75" customHeight="1" x14ac:dyDescent="0.3">
      <c r="A622" s="188">
        <v>3278</v>
      </c>
      <c r="B622" s="188" t="s">
        <v>101</v>
      </c>
      <c r="C622" s="188" t="s">
        <v>571</v>
      </c>
      <c r="D622" s="188">
        <v>10</v>
      </c>
      <c r="E622" s="193">
        <v>18808.349999999999</v>
      </c>
      <c r="F622" s="188" t="s">
        <v>1222</v>
      </c>
      <c r="G622" s="196">
        <v>46125</v>
      </c>
    </row>
    <row r="623" spans="1:7" ht="15.75" customHeight="1" x14ac:dyDescent="0.3">
      <c r="A623" s="188"/>
      <c r="B623" s="188"/>
      <c r="C623" s="194" t="s">
        <v>1379</v>
      </c>
      <c r="D623" s="188"/>
      <c r="E623" s="188"/>
      <c r="F623" s="188"/>
      <c r="G623" s="188"/>
    </row>
    <row r="624" spans="1:7" ht="15.75" customHeight="1" x14ac:dyDescent="0.3">
      <c r="A624" s="188">
        <v>18070</v>
      </c>
      <c r="B624" s="188" t="s">
        <v>573</v>
      </c>
      <c r="C624" s="188" t="s">
        <v>574</v>
      </c>
      <c r="D624" s="188">
        <v>10</v>
      </c>
      <c r="E624" s="193">
        <v>4934.99</v>
      </c>
      <c r="F624" s="188" t="s">
        <v>1222</v>
      </c>
      <c r="G624" s="196">
        <v>46098</v>
      </c>
    </row>
    <row r="625" spans="1:7" ht="15.75" customHeight="1" x14ac:dyDescent="0.3">
      <c r="A625" s="188">
        <v>3286</v>
      </c>
      <c r="B625" s="188" t="s">
        <v>101</v>
      </c>
      <c r="C625" s="188" t="s">
        <v>575</v>
      </c>
      <c r="D625" s="188">
        <v>12</v>
      </c>
      <c r="E625" s="193">
        <v>6548.47</v>
      </c>
      <c r="F625" s="188" t="s">
        <v>1222</v>
      </c>
      <c r="G625" s="196">
        <v>46125</v>
      </c>
    </row>
    <row r="626" spans="1:7" ht="15.75" customHeight="1" x14ac:dyDescent="0.3">
      <c r="A626" s="188">
        <v>3287</v>
      </c>
      <c r="B626" s="188" t="s">
        <v>101</v>
      </c>
      <c r="C626" s="188" t="s">
        <v>576</v>
      </c>
      <c r="D626" s="188">
        <v>12</v>
      </c>
      <c r="E626" s="193">
        <v>7855.08</v>
      </c>
      <c r="F626" s="188" t="s">
        <v>1222</v>
      </c>
      <c r="G626" s="196">
        <v>46125</v>
      </c>
    </row>
    <row r="627" spans="1:7" ht="15.75" customHeight="1" x14ac:dyDescent="0.3">
      <c r="A627" s="188">
        <v>3288</v>
      </c>
      <c r="B627" s="188" t="s">
        <v>101</v>
      </c>
      <c r="C627" s="188" t="s">
        <v>577</v>
      </c>
      <c r="D627" s="188">
        <v>12</v>
      </c>
      <c r="E627" s="193">
        <v>7855.08</v>
      </c>
      <c r="F627" s="188" t="s">
        <v>1222</v>
      </c>
      <c r="G627" s="196">
        <v>46125</v>
      </c>
    </row>
    <row r="628" spans="1:7" ht="15.75" customHeight="1" x14ac:dyDescent="0.3">
      <c r="A628" s="188">
        <v>3290</v>
      </c>
      <c r="B628" s="188" t="s">
        <v>101</v>
      </c>
      <c r="C628" s="188" t="s">
        <v>578</v>
      </c>
      <c r="D628" s="188">
        <v>12</v>
      </c>
      <c r="E628" s="193">
        <v>7855.08</v>
      </c>
      <c r="F628" s="188" t="s">
        <v>1222</v>
      </c>
      <c r="G628" s="196">
        <v>46125</v>
      </c>
    </row>
    <row r="629" spans="1:7" ht="15.75" customHeight="1" x14ac:dyDescent="0.3">
      <c r="A629" s="188">
        <v>3291</v>
      </c>
      <c r="B629" s="188" t="s">
        <v>101</v>
      </c>
      <c r="C629" s="188" t="s">
        <v>579</v>
      </c>
      <c r="D629" s="188">
        <v>12</v>
      </c>
      <c r="E629" s="193">
        <v>7855.08</v>
      </c>
      <c r="F629" s="188" t="s">
        <v>1222</v>
      </c>
      <c r="G629" s="196">
        <v>46125</v>
      </c>
    </row>
    <row r="630" spans="1:7" ht="15.75" customHeight="1" x14ac:dyDescent="0.3">
      <c r="A630" s="188">
        <v>3292</v>
      </c>
      <c r="B630" s="188" t="s">
        <v>101</v>
      </c>
      <c r="C630" s="188" t="s">
        <v>580</v>
      </c>
      <c r="D630" s="188">
        <v>12</v>
      </c>
      <c r="E630" s="193">
        <v>7855.08</v>
      </c>
      <c r="F630" s="188" t="s">
        <v>1222</v>
      </c>
      <c r="G630" s="196">
        <v>46125</v>
      </c>
    </row>
    <row r="631" spans="1:7" ht="15.75" customHeight="1" x14ac:dyDescent="0.3">
      <c r="A631" s="188">
        <v>3293</v>
      </c>
      <c r="B631" s="188" t="s">
        <v>101</v>
      </c>
      <c r="C631" s="188" t="s">
        <v>581</v>
      </c>
      <c r="D631" s="188">
        <v>12</v>
      </c>
      <c r="E631" s="193">
        <v>7855.08</v>
      </c>
      <c r="F631" s="188" t="s">
        <v>1222</v>
      </c>
      <c r="G631" s="196">
        <v>46125</v>
      </c>
    </row>
    <row r="632" spans="1:7" ht="15.75" customHeight="1" x14ac:dyDescent="0.3">
      <c r="A632" s="188">
        <v>3294</v>
      </c>
      <c r="B632" s="188" t="s">
        <v>101</v>
      </c>
      <c r="C632" s="188" t="s">
        <v>582</v>
      </c>
      <c r="D632" s="188">
        <v>12</v>
      </c>
      <c r="E632" s="193">
        <v>8441.99</v>
      </c>
      <c r="F632" s="188" t="s">
        <v>1222</v>
      </c>
      <c r="G632" s="196">
        <v>46125</v>
      </c>
    </row>
    <row r="633" spans="1:7" ht="15.75" customHeight="1" x14ac:dyDescent="0.3">
      <c r="A633" s="188">
        <v>3295</v>
      </c>
      <c r="B633" s="188" t="s">
        <v>101</v>
      </c>
      <c r="C633" s="188" t="s">
        <v>583</v>
      </c>
      <c r="D633" s="188">
        <v>12</v>
      </c>
      <c r="E633" s="193">
        <v>8717.4599999999991</v>
      </c>
      <c r="F633" s="188" t="s">
        <v>1222</v>
      </c>
      <c r="G633" s="196">
        <v>46125</v>
      </c>
    </row>
    <row r="634" spans="1:7" ht="15.75" customHeight="1" x14ac:dyDescent="0.3">
      <c r="A634" s="188"/>
      <c r="B634" s="188"/>
      <c r="C634" s="194" t="s">
        <v>1380</v>
      </c>
      <c r="D634" s="188"/>
      <c r="E634" s="188"/>
      <c r="F634" s="188"/>
      <c r="G634" s="188"/>
    </row>
    <row r="635" spans="1:7" ht="15.75" customHeight="1" x14ac:dyDescent="0.3">
      <c r="A635" s="188">
        <v>18038</v>
      </c>
      <c r="B635" s="188" t="s">
        <v>585</v>
      </c>
      <c r="C635" s="188" t="s">
        <v>586</v>
      </c>
      <c r="D635" s="188">
        <v>0</v>
      </c>
      <c r="E635" s="193">
        <v>8719.2900000000009</v>
      </c>
      <c r="F635" s="188" t="s">
        <v>1222</v>
      </c>
      <c r="G635" s="196">
        <v>46098</v>
      </c>
    </row>
    <row r="636" spans="1:7" ht="15.75" customHeight="1" x14ac:dyDescent="0.3">
      <c r="A636" s="188"/>
      <c r="B636" s="188"/>
      <c r="C636" s="194" t="s">
        <v>1381</v>
      </c>
      <c r="D636" s="188"/>
      <c r="E636" s="188"/>
      <c r="F636" s="188"/>
      <c r="G636" s="188"/>
    </row>
    <row r="637" spans="1:7" ht="15.75" customHeight="1" x14ac:dyDescent="0.3">
      <c r="A637" s="188">
        <v>14128</v>
      </c>
      <c r="B637" s="188">
        <v>1541</v>
      </c>
      <c r="C637" s="188" t="s">
        <v>588</v>
      </c>
      <c r="D637" s="188">
        <v>0</v>
      </c>
      <c r="E637" s="193">
        <v>4473.2299999999996</v>
      </c>
      <c r="F637" s="188" t="s">
        <v>1222</v>
      </c>
      <c r="G637" s="196">
        <v>46099</v>
      </c>
    </row>
    <row r="638" spans="1:7" ht="15.75" customHeight="1" x14ac:dyDescent="0.3">
      <c r="A638" s="188">
        <v>18000</v>
      </c>
      <c r="B638" s="188" t="s">
        <v>589</v>
      </c>
      <c r="C638" s="188" t="s">
        <v>590</v>
      </c>
      <c r="D638" s="188">
        <v>6</v>
      </c>
      <c r="E638" s="193">
        <v>4163.8</v>
      </c>
      <c r="F638" s="188" t="s">
        <v>1222</v>
      </c>
      <c r="G638" s="196">
        <v>46098</v>
      </c>
    </row>
    <row r="639" spans="1:7" ht="15.75" customHeight="1" x14ac:dyDescent="0.3">
      <c r="A639" s="188">
        <v>18022</v>
      </c>
      <c r="B639" s="188" t="s">
        <v>596</v>
      </c>
      <c r="C639" s="188" t="s">
        <v>597</v>
      </c>
      <c r="D639" s="188">
        <v>6</v>
      </c>
      <c r="E639" s="193">
        <v>8884.1299999999992</v>
      </c>
      <c r="F639" s="188" t="s">
        <v>1222</v>
      </c>
      <c r="G639" s="196">
        <v>46098</v>
      </c>
    </row>
    <row r="640" spans="1:7" ht="15.75" customHeight="1" x14ac:dyDescent="0.3">
      <c r="A640" s="188">
        <v>2191</v>
      </c>
      <c r="B640" s="188" t="s">
        <v>591</v>
      </c>
      <c r="C640" s="188" t="s">
        <v>592</v>
      </c>
      <c r="D640" s="188">
        <v>0</v>
      </c>
      <c r="E640" s="193">
        <v>9250.82</v>
      </c>
      <c r="F640" s="188" t="s">
        <v>1222</v>
      </c>
      <c r="G640" s="196">
        <v>46170</v>
      </c>
    </row>
    <row r="641" spans="1:7" ht="15.75" customHeight="1" x14ac:dyDescent="0.3">
      <c r="A641" s="188">
        <v>2215</v>
      </c>
      <c r="B641" s="188" t="s">
        <v>591</v>
      </c>
      <c r="C641" s="188" t="s">
        <v>593</v>
      </c>
      <c r="D641" s="188">
        <v>0</v>
      </c>
      <c r="E641" s="193">
        <v>9932.81</v>
      </c>
      <c r="F641" s="188" t="s">
        <v>1222</v>
      </c>
      <c r="G641" s="196">
        <v>46170</v>
      </c>
    </row>
    <row r="642" spans="1:7" ht="15.75" customHeight="1" x14ac:dyDescent="0.3">
      <c r="A642" s="188">
        <v>6045</v>
      </c>
      <c r="B642" s="188" t="s">
        <v>171</v>
      </c>
      <c r="C642" s="188" t="s">
        <v>1382</v>
      </c>
      <c r="D642" s="188">
        <v>10</v>
      </c>
      <c r="E642" s="193">
        <v>16169.01</v>
      </c>
      <c r="F642" s="188" t="s">
        <v>1222</v>
      </c>
      <c r="G642" s="196">
        <v>46111</v>
      </c>
    </row>
    <row r="643" spans="1:7" ht="15.75" customHeight="1" x14ac:dyDescent="0.3">
      <c r="A643" s="188">
        <v>7021</v>
      </c>
      <c r="B643" s="188" t="s">
        <v>594</v>
      </c>
      <c r="C643" s="188" t="s">
        <v>595</v>
      </c>
      <c r="D643" s="188">
        <v>0</v>
      </c>
      <c r="E643" s="193">
        <v>11020</v>
      </c>
      <c r="F643" s="188" t="s">
        <v>1222</v>
      </c>
      <c r="G643" s="196">
        <v>46050</v>
      </c>
    </row>
    <row r="644" spans="1:7" ht="15.75" customHeight="1" x14ac:dyDescent="0.3">
      <c r="A644" s="188"/>
      <c r="B644" s="188"/>
      <c r="C644" s="194" t="s">
        <v>1383</v>
      </c>
      <c r="D644" s="188"/>
      <c r="E644" s="188"/>
      <c r="F644" s="188"/>
      <c r="G644" s="188"/>
    </row>
    <row r="645" spans="1:7" ht="15.75" customHeight="1" x14ac:dyDescent="0.3">
      <c r="A645" s="188">
        <v>14003</v>
      </c>
      <c r="B645" s="188">
        <v>10063</v>
      </c>
      <c r="C645" s="188" t="s">
        <v>1384</v>
      </c>
      <c r="D645" s="188">
        <v>0</v>
      </c>
      <c r="E645" s="193">
        <v>3597.41</v>
      </c>
      <c r="F645" s="188" t="s">
        <v>1222</v>
      </c>
      <c r="G645" s="196">
        <v>46099</v>
      </c>
    </row>
    <row r="646" spans="1:7" ht="15.75" customHeight="1" x14ac:dyDescent="0.3">
      <c r="A646" s="188">
        <v>2173</v>
      </c>
      <c r="B646" s="188" t="s">
        <v>591</v>
      </c>
      <c r="C646" s="188" t="s">
        <v>599</v>
      </c>
      <c r="D646" s="188">
        <v>0</v>
      </c>
      <c r="E646" s="193">
        <v>14776.07</v>
      </c>
      <c r="F646" s="188" t="s">
        <v>1222</v>
      </c>
      <c r="G646" s="196">
        <v>46170</v>
      </c>
    </row>
    <row r="647" spans="1:7" ht="15.75" customHeight="1" x14ac:dyDescent="0.3">
      <c r="A647" s="188">
        <v>2175</v>
      </c>
      <c r="B647" s="188" t="s">
        <v>591</v>
      </c>
      <c r="C647" s="188" t="s">
        <v>600</v>
      </c>
      <c r="D647" s="188">
        <v>0</v>
      </c>
      <c r="E647" s="193">
        <v>20404.87</v>
      </c>
      <c r="F647" s="188" t="s">
        <v>1222</v>
      </c>
      <c r="G647" s="196">
        <v>46170</v>
      </c>
    </row>
    <row r="648" spans="1:7" ht="15.75" customHeight="1" x14ac:dyDescent="0.3">
      <c r="A648" s="188"/>
      <c r="B648" s="188"/>
      <c r="C648" s="194" t="s">
        <v>1385</v>
      </c>
      <c r="D648" s="188"/>
      <c r="E648" s="188"/>
      <c r="F648" s="188"/>
      <c r="G648" s="188"/>
    </row>
    <row r="649" spans="1:7" ht="15.75" customHeight="1" x14ac:dyDescent="0.3">
      <c r="A649" s="188">
        <v>14095</v>
      </c>
      <c r="B649" s="188">
        <v>12042</v>
      </c>
      <c r="C649" s="188" t="s">
        <v>602</v>
      </c>
      <c r="D649" s="188">
        <v>0</v>
      </c>
      <c r="E649" s="193">
        <v>6537.52</v>
      </c>
      <c r="F649" s="188" t="s">
        <v>1222</v>
      </c>
      <c r="G649" s="196">
        <v>46099</v>
      </c>
    </row>
    <row r="650" spans="1:7" ht="15.75" customHeight="1" x14ac:dyDescent="0.3">
      <c r="A650" s="188">
        <v>14101</v>
      </c>
      <c r="B650" s="188">
        <v>13224</v>
      </c>
      <c r="C650" s="188" t="s">
        <v>603</v>
      </c>
      <c r="D650" s="188">
        <v>0</v>
      </c>
      <c r="E650" s="193">
        <v>8813.2199999999993</v>
      </c>
      <c r="F650" s="188" t="s">
        <v>1222</v>
      </c>
      <c r="G650" s="196">
        <v>46099</v>
      </c>
    </row>
    <row r="651" spans="1:7" ht="15.75" customHeight="1" x14ac:dyDescent="0.3">
      <c r="A651" s="188">
        <v>14124</v>
      </c>
      <c r="B651" s="188">
        <v>11263</v>
      </c>
      <c r="C651" s="188" t="s">
        <v>1386</v>
      </c>
      <c r="D651" s="188">
        <v>0</v>
      </c>
      <c r="E651" s="193">
        <v>2641.66</v>
      </c>
      <c r="F651" s="188" t="s">
        <v>1222</v>
      </c>
      <c r="G651" s="196">
        <v>46099</v>
      </c>
    </row>
    <row r="652" spans="1:7" ht="15.75" customHeight="1" x14ac:dyDescent="0.3">
      <c r="A652" s="188">
        <v>14142</v>
      </c>
      <c r="B652" s="188">
        <v>6917</v>
      </c>
      <c r="C652" s="188" t="s">
        <v>604</v>
      </c>
      <c r="D652" s="188">
        <v>0</v>
      </c>
      <c r="E652" s="193">
        <v>2641.66</v>
      </c>
      <c r="F652" s="188" t="s">
        <v>1222</v>
      </c>
      <c r="G652" s="196">
        <v>46099</v>
      </c>
    </row>
    <row r="653" spans="1:7" ht="15.75" customHeight="1" x14ac:dyDescent="0.3">
      <c r="A653" s="188">
        <v>18052</v>
      </c>
      <c r="B653" s="188" t="s">
        <v>605</v>
      </c>
      <c r="C653" s="188" t="s">
        <v>606</v>
      </c>
      <c r="D653" s="188">
        <v>6</v>
      </c>
      <c r="E653" s="193">
        <v>8340.2000000000007</v>
      </c>
      <c r="F653" s="188" t="s">
        <v>1222</v>
      </c>
      <c r="G653" s="196">
        <v>46098</v>
      </c>
    </row>
    <row r="654" spans="1:7" ht="15.75" customHeight="1" x14ac:dyDescent="0.3">
      <c r="A654" s="188">
        <v>18053</v>
      </c>
      <c r="B654" s="188" t="s">
        <v>605</v>
      </c>
      <c r="C654" s="188" t="s">
        <v>607</v>
      </c>
      <c r="D654" s="188">
        <v>6</v>
      </c>
      <c r="E654" s="193">
        <v>11265.98</v>
      </c>
      <c r="F654" s="188" t="s">
        <v>1222</v>
      </c>
      <c r="G654" s="196">
        <v>46098</v>
      </c>
    </row>
    <row r="655" spans="1:7" ht="15.75" customHeight="1" x14ac:dyDescent="0.3">
      <c r="A655" s="188">
        <v>3074</v>
      </c>
      <c r="B655" s="188" t="s">
        <v>407</v>
      </c>
      <c r="C655" s="188" t="s">
        <v>608</v>
      </c>
      <c r="D655" s="188">
        <v>6</v>
      </c>
      <c r="E655" s="193">
        <v>15059.72</v>
      </c>
      <c r="F655" s="188" t="s">
        <v>1222</v>
      </c>
      <c r="G655" s="196">
        <v>46125</v>
      </c>
    </row>
    <row r="656" spans="1:7" ht="15.75" customHeight="1" x14ac:dyDescent="0.3">
      <c r="A656" s="188">
        <v>3075</v>
      </c>
      <c r="B656" s="188" t="s">
        <v>407</v>
      </c>
      <c r="C656" s="188" t="s">
        <v>609</v>
      </c>
      <c r="D656" s="188">
        <v>6</v>
      </c>
      <c r="E656" s="193">
        <v>18633.53</v>
      </c>
      <c r="F656" s="188" t="s">
        <v>1222</v>
      </c>
      <c r="G656" s="196">
        <v>46125</v>
      </c>
    </row>
    <row r="657" spans="1:7" ht="15.75" customHeight="1" x14ac:dyDescent="0.3">
      <c r="A657" s="188">
        <v>3076</v>
      </c>
      <c r="B657" s="188" t="s">
        <v>407</v>
      </c>
      <c r="C657" s="188" t="s">
        <v>610</v>
      </c>
      <c r="D657" s="188">
        <v>6</v>
      </c>
      <c r="E657" s="193">
        <v>28633.81</v>
      </c>
      <c r="F657" s="188" t="s">
        <v>1222</v>
      </c>
      <c r="G657" s="196">
        <v>46125</v>
      </c>
    </row>
    <row r="658" spans="1:7" ht="15.75" customHeight="1" x14ac:dyDescent="0.3">
      <c r="A658" s="188">
        <v>3077</v>
      </c>
      <c r="B658" s="188" t="s">
        <v>407</v>
      </c>
      <c r="C658" s="188" t="s">
        <v>611</v>
      </c>
      <c r="D658" s="188">
        <v>6</v>
      </c>
      <c r="E658" s="193">
        <v>10540.87</v>
      </c>
      <c r="F658" s="188" t="s">
        <v>1222</v>
      </c>
      <c r="G658" s="196">
        <v>46125</v>
      </c>
    </row>
    <row r="659" spans="1:7" ht="15.75" customHeight="1" x14ac:dyDescent="0.3">
      <c r="A659" s="188">
        <v>3078</v>
      </c>
      <c r="B659" s="188" t="s">
        <v>407</v>
      </c>
      <c r="C659" s="188" t="s">
        <v>612</v>
      </c>
      <c r="D659" s="188">
        <v>6</v>
      </c>
      <c r="E659" s="193">
        <v>12596.46</v>
      </c>
      <c r="F659" s="188" t="s">
        <v>1222</v>
      </c>
      <c r="G659" s="196">
        <v>46125</v>
      </c>
    </row>
    <row r="660" spans="1:7" ht="15.75" customHeight="1" x14ac:dyDescent="0.3">
      <c r="A660" s="188">
        <v>3079</v>
      </c>
      <c r="B660" s="188" t="s">
        <v>407</v>
      </c>
      <c r="C660" s="188" t="s">
        <v>613</v>
      </c>
      <c r="D660" s="188">
        <v>6</v>
      </c>
      <c r="E660" s="193">
        <v>14976.73</v>
      </c>
      <c r="F660" s="188" t="s">
        <v>1222</v>
      </c>
      <c r="G660" s="196">
        <v>46125</v>
      </c>
    </row>
    <row r="661" spans="1:7" ht="15.75" customHeight="1" x14ac:dyDescent="0.3">
      <c r="A661" s="188">
        <v>3080</v>
      </c>
      <c r="B661" s="188" t="s">
        <v>407</v>
      </c>
      <c r="C661" s="188" t="s">
        <v>614</v>
      </c>
      <c r="D661" s="188">
        <v>6</v>
      </c>
      <c r="E661" s="193">
        <v>17990.560000000001</v>
      </c>
      <c r="F661" s="188" t="s">
        <v>1222</v>
      </c>
      <c r="G661" s="196">
        <v>46125</v>
      </c>
    </row>
    <row r="662" spans="1:7" ht="15.75" customHeight="1" x14ac:dyDescent="0.3">
      <c r="A662" s="188">
        <v>7011</v>
      </c>
      <c r="B662" s="188" t="s">
        <v>594</v>
      </c>
      <c r="C662" s="188" t="s">
        <v>615</v>
      </c>
      <c r="D662" s="188">
        <v>0</v>
      </c>
      <c r="E662" s="193">
        <v>10413.9</v>
      </c>
      <c r="F662" s="188" t="s">
        <v>1222</v>
      </c>
      <c r="G662" s="196">
        <v>46050</v>
      </c>
    </row>
    <row r="663" spans="1:7" ht="15.75" customHeight="1" x14ac:dyDescent="0.3">
      <c r="A663" s="188"/>
      <c r="B663" s="188"/>
      <c r="C663" s="194" t="s">
        <v>1387</v>
      </c>
      <c r="D663" s="188"/>
      <c r="E663" s="188"/>
      <c r="F663" s="188"/>
      <c r="G663" s="188"/>
    </row>
    <row r="664" spans="1:7" ht="15.75" customHeight="1" x14ac:dyDescent="0.3">
      <c r="A664" s="188">
        <v>14016</v>
      </c>
      <c r="B664" s="188">
        <v>12427</v>
      </c>
      <c r="C664" s="188" t="s">
        <v>617</v>
      </c>
      <c r="D664" s="188">
        <v>0</v>
      </c>
      <c r="E664" s="193">
        <v>4912.0200000000004</v>
      </c>
      <c r="F664" s="188" t="s">
        <v>1222</v>
      </c>
      <c r="G664" s="196">
        <v>46099</v>
      </c>
    </row>
    <row r="665" spans="1:7" ht="15.75" customHeight="1" x14ac:dyDescent="0.3">
      <c r="A665" s="188">
        <v>14040</v>
      </c>
      <c r="B665" s="188">
        <v>12123</v>
      </c>
      <c r="C665" s="188" t="s">
        <v>618</v>
      </c>
      <c r="D665" s="188">
        <v>0</v>
      </c>
      <c r="E665" s="193">
        <v>2684.29</v>
      </c>
      <c r="F665" s="188" t="s">
        <v>1222</v>
      </c>
      <c r="G665" s="196">
        <v>46099</v>
      </c>
    </row>
    <row r="666" spans="1:7" ht="15.75" customHeight="1" x14ac:dyDescent="0.3">
      <c r="A666" s="188">
        <v>14041</v>
      </c>
      <c r="B666" s="188">
        <v>12124</v>
      </c>
      <c r="C666" s="188" t="s">
        <v>619</v>
      </c>
      <c r="D666" s="188">
        <v>0</v>
      </c>
      <c r="E666" s="193">
        <v>3476.61</v>
      </c>
      <c r="F666" s="188" t="s">
        <v>1222</v>
      </c>
      <c r="G666" s="196">
        <v>46099</v>
      </c>
    </row>
    <row r="667" spans="1:7" ht="15.75" customHeight="1" x14ac:dyDescent="0.3">
      <c r="A667" s="188">
        <v>14060</v>
      </c>
      <c r="B667" s="188">
        <v>12426</v>
      </c>
      <c r="C667" s="188" t="s">
        <v>616</v>
      </c>
      <c r="D667" s="188">
        <v>0</v>
      </c>
      <c r="E667" s="193">
        <v>4746.8100000000004</v>
      </c>
      <c r="F667" s="188" t="s">
        <v>1222</v>
      </c>
      <c r="G667" s="196">
        <v>46099</v>
      </c>
    </row>
    <row r="668" spans="1:7" ht="15.75" customHeight="1" x14ac:dyDescent="0.3">
      <c r="A668" s="188">
        <v>14061</v>
      </c>
      <c r="B668" s="188">
        <v>676</v>
      </c>
      <c r="C668" s="188" t="s">
        <v>620</v>
      </c>
      <c r="D668" s="188">
        <v>0</v>
      </c>
      <c r="E668" s="193">
        <v>9962.61</v>
      </c>
      <c r="F668" s="188" t="s">
        <v>1222</v>
      </c>
      <c r="G668" s="196">
        <v>46099</v>
      </c>
    </row>
    <row r="669" spans="1:7" ht="15.75" customHeight="1" x14ac:dyDescent="0.3">
      <c r="A669" s="188">
        <v>14110</v>
      </c>
      <c r="B669" s="188">
        <v>678</v>
      </c>
      <c r="C669" s="188" t="s">
        <v>1388</v>
      </c>
      <c r="D669" s="188">
        <v>0</v>
      </c>
      <c r="E669" s="193">
        <v>10516.88</v>
      </c>
      <c r="F669" s="188" t="s">
        <v>1222</v>
      </c>
      <c r="G669" s="196">
        <v>46099</v>
      </c>
    </row>
    <row r="670" spans="1:7" ht="15.75" customHeight="1" x14ac:dyDescent="0.3">
      <c r="A670" s="188">
        <v>14111</v>
      </c>
      <c r="B670" s="188">
        <v>679</v>
      </c>
      <c r="C670" s="188" t="s">
        <v>621</v>
      </c>
      <c r="D670" s="188">
        <v>0</v>
      </c>
      <c r="E670" s="193">
        <v>11147.54</v>
      </c>
      <c r="F670" s="188" t="s">
        <v>1222</v>
      </c>
      <c r="G670" s="196">
        <v>46099</v>
      </c>
    </row>
    <row r="671" spans="1:7" ht="15.75" customHeight="1" x14ac:dyDescent="0.3">
      <c r="A671" s="188"/>
      <c r="B671" s="188"/>
      <c r="C671" s="194" t="s">
        <v>1389</v>
      </c>
      <c r="D671" s="188"/>
      <c r="E671" s="188"/>
      <c r="F671" s="188"/>
      <c r="G671" s="188"/>
    </row>
    <row r="672" spans="1:7" ht="15.75" customHeight="1" x14ac:dyDescent="0.3">
      <c r="A672" s="188">
        <v>25004</v>
      </c>
      <c r="B672" s="188" t="s">
        <v>623</v>
      </c>
      <c r="C672" s="188" t="s">
        <v>624</v>
      </c>
      <c r="D672" s="188">
        <v>0</v>
      </c>
      <c r="E672" s="193">
        <v>18068.71</v>
      </c>
      <c r="F672" s="188" t="s">
        <v>1222</v>
      </c>
      <c r="G672" s="196">
        <v>46170</v>
      </c>
    </row>
    <row r="673" spans="1:7" ht="15.75" customHeight="1" x14ac:dyDescent="0.3">
      <c r="A673" s="188"/>
      <c r="B673" s="188"/>
      <c r="C673" s="194" t="s">
        <v>1390</v>
      </c>
      <c r="D673" s="188"/>
      <c r="E673" s="188"/>
      <c r="F673" s="188"/>
      <c r="G673" s="188"/>
    </row>
    <row r="674" spans="1:7" ht="15.75" customHeight="1" x14ac:dyDescent="0.3">
      <c r="A674" s="188">
        <v>18062</v>
      </c>
      <c r="B674" s="188" t="s">
        <v>625</v>
      </c>
      <c r="C674" s="188" t="s">
        <v>626</v>
      </c>
      <c r="D674" s="188">
        <v>6</v>
      </c>
      <c r="E674" s="193">
        <v>15985.29</v>
      </c>
      <c r="F674" s="188" t="s">
        <v>1222</v>
      </c>
      <c r="G674" s="196">
        <v>46098</v>
      </c>
    </row>
    <row r="675" spans="1:7" ht="15.75" customHeight="1" x14ac:dyDescent="0.3">
      <c r="A675" s="188"/>
      <c r="B675" s="188"/>
      <c r="C675" s="194" t="s">
        <v>1391</v>
      </c>
      <c r="D675" s="188"/>
      <c r="E675" s="188"/>
      <c r="F675" s="188"/>
      <c r="G675" s="188"/>
    </row>
    <row r="676" spans="1:7" ht="15.75" customHeight="1" x14ac:dyDescent="0.3">
      <c r="A676" s="188">
        <v>6023</v>
      </c>
      <c r="B676" s="188" t="s">
        <v>171</v>
      </c>
      <c r="C676" s="188" t="s">
        <v>628</v>
      </c>
      <c r="D676" s="188">
        <v>6</v>
      </c>
      <c r="E676" s="193">
        <v>11866.6</v>
      </c>
      <c r="F676" s="188" t="s">
        <v>1222</v>
      </c>
      <c r="G676" s="196">
        <v>46111</v>
      </c>
    </row>
    <row r="677" spans="1:7" ht="15.75" customHeight="1" x14ac:dyDescent="0.3">
      <c r="A677" s="188">
        <v>6024</v>
      </c>
      <c r="B677" s="188" t="s">
        <v>171</v>
      </c>
      <c r="C677" s="188" t="s">
        <v>629</v>
      </c>
      <c r="D677" s="188">
        <v>6</v>
      </c>
      <c r="E677" s="193">
        <v>14488.91</v>
      </c>
      <c r="F677" s="188" t="s">
        <v>1222</v>
      </c>
      <c r="G677" s="196">
        <v>46111</v>
      </c>
    </row>
    <row r="678" spans="1:7" ht="15.75" customHeight="1" x14ac:dyDescent="0.3">
      <c r="A678" s="188">
        <v>6025</v>
      </c>
      <c r="B678" s="188" t="s">
        <v>171</v>
      </c>
      <c r="C678" s="188" t="s">
        <v>630</v>
      </c>
      <c r="D678" s="188">
        <v>6</v>
      </c>
      <c r="E678" s="193">
        <v>16846.34</v>
      </c>
      <c r="F678" s="188" t="s">
        <v>1222</v>
      </c>
      <c r="G678" s="196">
        <v>46111</v>
      </c>
    </row>
    <row r="679" spans="1:7" ht="15.75" customHeight="1" x14ac:dyDescent="0.3">
      <c r="A679" s="188">
        <v>6026</v>
      </c>
      <c r="B679" s="188" t="s">
        <v>171</v>
      </c>
      <c r="C679" s="188" t="s">
        <v>631</v>
      </c>
      <c r="D679" s="188">
        <v>6</v>
      </c>
      <c r="E679" s="193">
        <v>17822.830000000002</v>
      </c>
      <c r="F679" s="188" t="s">
        <v>1222</v>
      </c>
      <c r="G679" s="196">
        <v>46111</v>
      </c>
    </row>
    <row r="680" spans="1:7" ht="15.75" customHeight="1" x14ac:dyDescent="0.3">
      <c r="A680" s="188">
        <v>6028</v>
      </c>
      <c r="B680" s="188" t="s">
        <v>171</v>
      </c>
      <c r="C680" s="188" t="s">
        <v>632</v>
      </c>
      <c r="D680" s="188">
        <v>8</v>
      </c>
      <c r="E680" s="193">
        <v>9185.14</v>
      </c>
      <c r="F680" s="188" t="s">
        <v>1222</v>
      </c>
      <c r="G680" s="196">
        <v>46111</v>
      </c>
    </row>
    <row r="681" spans="1:7" ht="15.75" customHeight="1" x14ac:dyDescent="0.3">
      <c r="A681" s="188">
        <v>6070</v>
      </c>
      <c r="B681" s="188" t="s">
        <v>171</v>
      </c>
      <c r="C681" s="188" t="s">
        <v>633</v>
      </c>
      <c r="D681" s="188">
        <v>0</v>
      </c>
      <c r="E681" s="193">
        <v>24411.51</v>
      </c>
      <c r="F681" s="188" t="s">
        <v>1222</v>
      </c>
      <c r="G681" s="196">
        <v>46111</v>
      </c>
    </row>
    <row r="682" spans="1:7" ht="15.75" customHeight="1" x14ac:dyDescent="0.3">
      <c r="A682" s="188"/>
      <c r="B682" s="188"/>
      <c r="C682" s="194" t="s">
        <v>1392</v>
      </c>
      <c r="D682" s="188"/>
      <c r="E682" s="188"/>
      <c r="F682" s="188"/>
      <c r="G682" s="188"/>
    </row>
    <row r="683" spans="1:7" ht="15.75" customHeight="1" x14ac:dyDescent="0.3">
      <c r="A683" s="188">
        <v>18001</v>
      </c>
      <c r="B683" s="188" t="s">
        <v>637</v>
      </c>
      <c r="C683" s="188" t="s">
        <v>638</v>
      </c>
      <c r="D683" s="188">
        <v>0</v>
      </c>
      <c r="E683" s="193">
        <v>1713.66</v>
      </c>
      <c r="F683" s="188" t="s">
        <v>1222</v>
      </c>
      <c r="G683" s="196">
        <v>46098</v>
      </c>
    </row>
    <row r="684" spans="1:7" ht="15.75" customHeight="1" x14ac:dyDescent="0.3">
      <c r="A684" s="188">
        <v>18056</v>
      </c>
      <c r="B684" s="188" t="s">
        <v>635</v>
      </c>
      <c r="C684" s="188" t="s">
        <v>636</v>
      </c>
      <c r="D684" s="188">
        <v>15</v>
      </c>
      <c r="E684" s="193">
        <v>7235.08</v>
      </c>
      <c r="F684" s="188" t="s">
        <v>1222</v>
      </c>
      <c r="G684" s="196">
        <v>46098</v>
      </c>
    </row>
    <row r="685" spans="1:7" ht="15.75" customHeight="1" x14ac:dyDescent="0.3">
      <c r="A685" s="188">
        <v>25010</v>
      </c>
      <c r="B685" s="188" t="s">
        <v>137</v>
      </c>
      <c r="C685" s="188" t="s">
        <v>640</v>
      </c>
      <c r="D685" s="188">
        <v>0</v>
      </c>
      <c r="E685" s="193">
        <v>12462.98</v>
      </c>
      <c r="F685" s="188" t="s">
        <v>1222</v>
      </c>
      <c r="G685" s="196">
        <v>46170</v>
      </c>
    </row>
    <row r="686" spans="1:7" ht="15.75" customHeight="1" x14ac:dyDescent="0.3">
      <c r="A686" s="188">
        <v>25011</v>
      </c>
      <c r="B686" s="188" t="s">
        <v>641</v>
      </c>
      <c r="C686" s="188" t="s">
        <v>642</v>
      </c>
      <c r="D686" s="188">
        <v>10</v>
      </c>
      <c r="E686" s="193">
        <v>2558.98</v>
      </c>
      <c r="F686" s="188" t="s">
        <v>1222</v>
      </c>
      <c r="G686" s="196">
        <v>46170</v>
      </c>
    </row>
    <row r="687" spans="1:7" ht="15.75" customHeight="1" x14ac:dyDescent="0.3">
      <c r="A687" s="188">
        <v>25012</v>
      </c>
      <c r="B687" s="188" t="s">
        <v>641</v>
      </c>
      <c r="C687" s="188" t="s">
        <v>643</v>
      </c>
      <c r="D687" s="188">
        <v>10</v>
      </c>
      <c r="E687" s="193">
        <v>2558.98</v>
      </c>
      <c r="F687" s="188" t="s">
        <v>1222</v>
      </c>
      <c r="G687" s="196">
        <v>46170</v>
      </c>
    </row>
    <row r="688" spans="1:7" ht="15.75" customHeight="1" x14ac:dyDescent="0.3">
      <c r="A688" s="188">
        <v>25013</v>
      </c>
      <c r="B688" s="188" t="s">
        <v>641</v>
      </c>
      <c r="C688" s="188" t="s">
        <v>644</v>
      </c>
      <c r="D688" s="188">
        <v>10</v>
      </c>
      <c r="E688" s="193">
        <v>2558.98</v>
      </c>
      <c r="F688" s="188" t="s">
        <v>1222</v>
      </c>
      <c r="G688" s="196">
        <v>46170</v>
      </c>
    </row>
    <row r="689" spans="1:7" ht="15.75" customHeight="1" x14ac:dyDescent="0.3">
      <c r="A689" s="188">
        <v>25014</v>
      </c>
      <c r="B689" s="188" t="s">
        <v>641</v>
      </c>
      <c r="C689" s="188" t="s">
        <v>645</v>
      </c>
      <c r="D689" s="188">
        <v>10</v>
      </c>
      <c r="E689" s="193">
        <v>2342.0100000000002</v>
      </c>
      <c r="F689" s="188" t="s">
        <v>1222</v>
      </c>
      <c r="G689" s="196">
        <v>46170</v>
      </c>
    </row>
    <row r="690" spans="1:7" ht="15.75" customHeight="1" x14ac:dyDescent="0.3">
      <c r="A690" s="188">
        <v>25015</v>
      </c>
      <c r="B690" s="188" t="s">
        <v>641</v>
      </c>
      <c r="C690" s="188" t="s">
        <v>646</v>
      </c>
      <c r="D690" s="188">
        <v>10</v>
      </c>
      <c r="E690" s="193">
        <v>2342.0100000000002</v>
      </c>
      <c r="F690" s="188" t="s">
        <v>1222</v>
      </c>
      <c r="G690" s="196">
        <v>46170</v>
      </c>
    </row>
    <row r="691" spans="1:7" ht="15.75" customHeight="1" x14ac:dyDescent="0.3">
      <c r="A691" s="188">
        <v>25016</v>
      </c>
      <c r="B691" s="188" t="s">
        <v>641</v>
      </c>
      <c r="C691" s="188" t="s">
        <v>647</v>
      </c>
      <c r="D691" s="188">
        <v>10</v>
      </c>
      <c r="E691" s="193">
        <v>2342.0100000000002</v>
      </c>
      <c r="F691" s="188" t="s">
        <v>1222</v>
      </c>
      <c r="G691" s="196">
        <v>46170</v>
      </c>
    </row>
    <row r="692" spans="1:7" ht="15.75" customHeight="1" x14ac:dyDescent="0.3">
      <c r="A692" s="188"/>
      <c r="B692" s="188"/>
      <c r="C692" s="194" t="s">
        <v>1393</v>
      </c>
      <c r="D692" s="188"/>
      <c r="E692" s="188"/>
      <c r="F692" s="188"/>
      <c r="G692" s="188"/>
    </row>
    <row r="693" spans="1:7" ht="15.75" customHeight="1" x14ac:dyDescent="0.3">
      <c r="A693" s="188">
        <v>3081</v>
      </c>
      <c r="B693" s="188" t="s">
        <v>407</v>
      </c>
      <c r="C693" s="188" t="s">
        <v>649</v>
      </c>
      <c r="D693" s="188">
        <v>6</v>
      </c>
      <c r="E693" s="193">
        <v>16924.759999999998</v>
      </c>
      <c r="F693" s="188" t="s">
        <v>1222</v>
      </c>
      <c r="G693" s="196">
        <v>46125</v>
      </c>
    </row>
    <row r="694" spans="1:7" ht="15.75" customHeight="1" x14ac:dyDescent="0.3">
      <c r="A694" s="188">
        <v>3082</v>
      </c>
      <c r="B694" s="188" t="s">
        <v>407</v>
      </c>
      <c r="C694" s="188" t="s">
        <v>650</v>
      </c>
      <c r="D694" s="188">
        <v>6</v>
      </c>
      <c r="E694" s="193">
        <v>18796.97</v>
      </c>
      <c r="F694" s="188" t="s">
        <v>1222</v>
      </c>
      <c r="G694" s="196">
        <v>46125</v>
      </c>
    </row>
    <row r="695" spans="1:7" ht="15.75" customHeight="1" x14ac:dyDescent="0.3">
      <c r="A695" s="188">
        <v>3083</v>
      </c>
      <c r="B695" s="188" t="s">
        <v>407</v>
      </c>
      <c r="C695" s="188" t="s">
        <v>652</v>
      </c>
      <c r="D695" s="188">
        <v>6</v>
      </c>
      <c r="E695" s="193">
        <v>12822.25</v>
      </c>
      <c r="F695" s="188" t="s">
        <v>1222</v>
      </c>
      <c r="G695" s="196">
        <v>46125</v>
      </c>
    </row>
    <row r="696" spans="1:7" ht="15.75" customHeight="1" x14ac:dyDescent="0.3">
      <c r="A696" s="188">
        <v>3084</v>
      </c>
      <c r="B696" s="188" t="s">
        <v>407</v>
      </c>
      <c r="C696" s="188" t="s">
        <v>653</v>
      </c>
      <c r="D696" s="188">
        <v>6</v>
      </c>
      <c r="E696" s="193">
        <v>14637.76</v>
      </c>
      <c r="F696" s="188" t="s">
        <v>1222</v>
      </c>
      <c r="G696" s="196">
        <v>46125</v>
      </c>
    </row>
    <row r="697" spans="1:7" ht="15.75" customHeight="1" x14ac:dyDescent="0.3">
      <c r="A697" s="188">
        <v>3085</v>
      </c>
      <c r="B697" s="188" t="s">
        <v>407</v>
      </c>
      <c r="C697" s="188" t="s">
        <v>654</v>
      </c>
      <c r="D697" s="188">
        <v>6</v>
      </c>
      <c r="E697" s="193">
        <v>16438.82</v>
      </c>
      <c r="F697" s="188" t="s">
        <v>1222</v>
      </c>
      <c r="G697" s="196">
        <v>46125</v>
      </c>
    </row>
    <row r="698" spans="1:7" ht="15.75" customHeight="1" x14ac:dyDescent="0.3">
      <c r="A698" s="188">
        <v>3790</v>
      </c>
      <c r="B698" s="188" t="s">
        <v>407</v>
      </c>
      <c r="C698" s="188" t="s">
        <v>651</v>
      </c>
      <c r="D698" s="188">
        <v>6</v>
      </c>
      <c r="E698" s="193">
        <v>26627.85</v>
      </c>
      <c r="F698" s="188" t="s">
        <v>1222</v>
      </c>
      <c r="G698" s="196">
        <v>46125</v>
      </c>
    </row>
    <row r="699" spans="1:7" ht="15.75" customHeight="1" x14ac:dyDescent="0.3">
      <c r="A699" s="180"/>
      <c r="B699" s="180"/>
      <c r="C699" s="180"/>
      <c r="D699" s="180"/>
      <c r="E699" s="181"/>
      <c r="F699" s="180"/>
      <c r="G699" s="184"/>
    </row>
    <row r="700" spans="1:7" ht="15.75" customHeight="1" x14ac:dyDescent="0.3">
      <c r="A700" s="188"/>
      <c r="B700" s="188"/>
      <c r="C700" s="195" t="s">
        <v>1394</v>
      </c>
      <c r="D700" s="188"/>
      <c r="E700" s="188"/>
      <c r="F700" s="188"/>
      <c r="G700" s="188"/>
    </row>
    <row r="701" spans="1:7" ht="15.75" customHeight="1" x14ac:dyDescent="0.3">
      <c r="A701" s="188"/>
      <c r="B701" s="188"/>
      <c r="C701" s="194" t="s">
        <v>1246</v>
      </c>
      <c r="D701" s="188"/>
      <c r="E701" s="188"/>
      <c r="F701" s="188"/>
      <c r="G701" s="188"/>
    </row>
    <row r="702" spans="1:7" ht="15.75" customHeight="1" x14ac:dyDescent="0.3">
      <c r="A702" s="188">
        <v>11000</v>
      </c>
      <c r="B702" s="188">
        <v>1010</v>
      </c>
      <c r="C702" s="188" t="s">
        <v>1395</v>
      </c>
      <c r="D702" s="188">
        <v>1</v>
      </c>
      <c r="E702" s="193">
        <v>105.42</v>
      </c>
      <c r="F702" s="188" t="s">
        <v>1222</v>
      </c>
      <c r="G702" s="196">
        <v>46111</v>
      </c>
    </row>
    <row r="703" spans="1:7" ht="15.75" customHeight="1" x14ac:dyDescent="0.3">
      <c r="A703" s="188">
        <v>11004</v>
      </c>
      <c r="B703" s="188">
        <v>1092</v>
      </c>
      <c r="C703" s="188" t="s">
        <v>657</v>
      </c>
      <c r="D703" s="188">
        <v>1</v>
      </c>
      <c r="E703" s="193">
        <v>809.86</v>
      </c>
      <c r="F703" s="188" t="s">
        <v>1222</v>
      </c>
      <c r="G703" s="196">
        <v>46111</v>
      </c>
    </row>
    <row r="704" spans="1:7" ht="15.75" customHeight="1" x14ac:dyDescent="0.3">
      <c r="A704" s="188">
        <v>14068</v>
      </c>
      <c r="B704" s="188">
        <v>16075</v>
      </c>
      <c r="C704" s="188" t="s">
        <v>664</v>
      </c>
      <c r="D704" s="188">
        <v>0</v>
      </c>
      <c r="E704" s="193">
        <v>2186.87</v>
      </c>
      <c r="F704" s="188" t="s">
        <v>1222</v>
      </c>
      <c r="G704" s="196">
        <v>46099</v>
      </c>
    </row>
    <row r="705" spans="1:7" ht="15.75" customHeight="1" x14ac:dyDescent="0.3">
      <c r="A705" s="188">
        <v>14093</v>
      </c>
      <c r="B705" s="188">
        <v>8768</v>
      </c>
      <c r="C705" s="188" t="s">
        <v>665</v>
      </c>
      <c r="D705" s="188">
        <v>0</v>
      </c>
      <c r="E705" s="193">
        <v>964.64</v>
      </c>
      <c r="F705" s="188" t="s">
        <v>1222</v>
      </c>
      <c r="G705" s="196">
        <v>46099</v>
      </c>
    </row>
    <row r="706" spans="1:7" ht="15.75" customHeight="1" x14ac:dyDescent="0.3">
      <c r="A706" s="188">
        <v>14151</v>
      </c>
      <c r="B706" s="188">
        <v>8802</v>
      </c>
      <c r="C706" s="188" t="s">
        <v>658</v>
      </c>
      <c r="D706" s="188">
        <v>0</v>
      </c>
      <c r="E706" s="193">
        <v>3274.09</v>
      </c>
      <c r="F706" s="188" t="s">
        <v>1222</v>
      </c>
      <c r="G706" s="196">
        <v>46099</v>
      </c>
    </row>
    <row r="707" spans="1:7" ht="15.75" customHeight="1" x14ac:dyDescent="0.3">
      <c r="A707" s="188">
        <v>14152</v>
      </c>
      <c r="B707" s="188">
        <v>1528</v>
      </c>
      <c r="C707" s="188" t="s">
        <v>1396</v>
      </c>
      <c r="D707" s="188">
        <v>0</v>
      </c>
      <c r="E707" s="193">
        <v>804.75</v>
      </c>
      <c r="F707" s="188" t="s">
        <v>1222</v>
      </c>
      <c r="G707" s="196">
        <v>46050</v>
      </c>
    </row>
    <row r="708" spans="1:7" ht="15.75" customHeight="1" x14ac:dyDescent="0.3">
      <c r="A708" s="188">
        <v>14161</v>
      </c>
      <c r="B708" s="188">
        <v>12185</v>
      </c>
      <c r="C708" s="188" t="s">
        <v>1397</v>
      </c>
      <c r="D708" s="188">
        <v>0</v>
      </c>
      <c r="E708" s="193">
        <v>3707.56</v>
      </c>
      <c r="F708" s="188" t="s">
        <v>1222</v>
      </c>
      <c r="G708" s="196">
        <v>46099</v>
      </c>
    </row>
    <row r="709" spans="1:7" ht="15.75" customHeight="1" x14ac:dyDescent="0.3">
      <c r="A709" s="188">
        <v>14163</v>
      </c>
      <c r="B709" s="188" t="s">
        <v>137</v>
      </c>
      <c r="C709" s="188" t="s">
        <v>694</v>
      </c>
      <c r="D709" s="188">
        <v>0</v>
      </c>
      <c r="E709" s="193">
        <v>950.24</v>
      </c>
      <c r="F709" s="188" t="s">
        <v>1222</v>
      </c>
      <c r="G709" s="196">
        <v>46099</v>
      </c>
    </row>
    <row r="710" spans="1:7" ht="15.75" customHeight="1" x14ac:dyDescent="0.3">
      <c r="A710" s="188">
        <v>14164</v>
      </c>
      <c r="B710" s="188" t="s">
        <v>137</v>
      </c>
      <c r="C710" s="188" t="s">
        <v>1398</v>
      </c>
      <c r="D710" s="188">
        <v>0</v>
      </c>
      <c r="E710" s="193">
        <v>759.38</v>
      </c>
      <c r="F710" s="188" t="s">
        <v>1222</v>
      </c>
      <c r="G710" s="196">
        <v>46050</v>
      </c>
    </row>
    <row r="711" spans="1:7" ht="15.75" customHeight="1" x14ac:dyDescent="0.3">
      <c r="A711" s="188">
        <v>14165</v>
      </c>
      <c r="B711" s="188" t="s">
        <v>137</v>
      </c>
      <c r="C711" s="188" t="s">
        <v>659</v>
      </c>
      <c r="D711" s="188">
        <v>0</v>
      </c>
      <c r="E711" s="193">
        <v>1141.0999999999999</v>
      </c>
      <c r="F711" s="188" t="s">
        <v>1222</v>
      </c>
      <c r="G711" s="196">
        <v>46099</v>
      </c>
    </row>
    <row r="712" spans="1:7" ht="15.75" customHeight="1" x14ac:dyDescent="0.3">
      <c r="A712" s="188">
        <v>14166</v>
      </c>
      <c r="B712" s="188" t="s">
        <v>137</v>
      </c>
      <c r="C712" s="188" t="s">
        <v>1399</v>
      </c>
      <c r="D712" s="188">
        <v>0</v>
      </c>
      <c r="E712" s="193">
        <v>1039.58</v>
      </c>
      <c r="F712" s="188" t="s">
        <v>1222</v>
      </c>
      <c r="G712" s="196">
        <v>46099</v>
      </c>
    </row>
    <row r="713" spans="1:7" ht="15.75" customHeight="1" x14ac:dyDescent="0.3">
      <c r="A713" s="188">
        <v>14170</v>
      </c>
      <c r="B713" s="188">
        <v>9866</v>
      </c>
      <c r="C713" s="188" t="s">
        <v>1400</v>
      </c>
      <c r="D713" s="188">
        <v>0</v>
      </c>
      <c r="E713" s="193">
        <v>4517.6400000000003</v>
      </c>
      <c r="F713" s="188" t="s">
        <v>1222</v>
      </c>
      <c r="G713" s="196">
        <v>46099</v>
      </c>
    </row>
    <row r="714" spans="1:7" ht="15.75" customHeight="1" x14ac:dyDescent="0.3">
      <c r="A714" s="188">
        <v>14188</v>
      </c>
      <c r="B714" s="188" t="s">
        <v>137</v>
      </c>
      <c r="C714" s="188" t="s">
        <v>1401</v>
      </c>
      <c r="D714" s="188">
        <v>0</v>
      </c>
      <c r="E714" s="193">
        <v>5269.1</v>
      </c>
      <c r="F714" s="188" t="s">
        <v>1222</v>
      </c>
      <c r="G714" s="196">
        <v>46099</v>
      </c>
    </row>
    <row r="715" spans="1:7" ht="15.75" customHeight="1" x14ac:dyDescent="0.3">
      <c r="A715" s="188">
        <v>18072</v>
      </c>
      <c r="B715" s="188" t="s">
        <v>676</v>
      </c>
      <c r="C715" s="188" t="s">
        <v>677</v>
      </c>
      <c r="D715" s="188">
        <v>12</v>
      </c>
      <c r="E715" s="193">
        <v>7493.98</v>
      </c>
      <c r="F715" s="188" t="s">
        <v>1222</v>
      </c>
      <c r="G715" s="196">
        <v>46098</v>
      </c>
    </row>
    <row r="716" spans="1:7" ht="15.75" customHeight="1" x14ac:dyDescent="0.3">
      <c r="A716" s="188">
        <v>18073</v>
      </c>
      <c r="B716" s="188" t="s">
        <v>679</v>
      </c>
      <c r="C716" s="188" t="s">
        <v>680</v>
      </c>
      <c r="D716" s="188">
        <v>0</v>
      </c>
      <c r="E716" s="193">
        <v>5722.71</v>
      </c>
      <c r="F716" s="188" t="s">
        <v>1222</v>
      </c>
      <c r="G716" s="196">
        <v>46098</v>
      </c>
    </row>
    <row r="717" spans="1:7" ht="15.75" customHeight="1" x14ac:dyDescent="0.3">
      <c r="A717" s="188">
        <v>22030</v>
      </c>
      <c r="B717" s="188" t="s">
        <v>53</v>
      </c>
      <c r="C717" s="188" t="s">
        <v>689</v>
      </c>
      <c r="D717" s="188">
        <v>6</v>
      </c>
      <c r="E717" s="193">
        <v>6803.87</v>
      </c>
      <c r="F717" s="188" t="s">
        <v>1222</v>
      </c>
      <c r="G717" s="196">
        <v>46170</v>
      </c>
    </row>
    <row r="718" spans="1:7" ht="15.75" customHeight="1" x14ac:dyDescent="0.3">
      <c r="A718" s="188">
        <v>2211</v>
      </c>
      <c r="B718" s="188" t="s">
        <v>137</v>
      </c>
      <c r="C718" s="188" t="s">
        <v>1402</v>
      </c>
      <c r="D718" s="188">
        <v>0</v>
      </c>
      <c r="E718" s="193">
        <v>1796.3</v>
      </c>
      <c r="F718" s="188" t="s">
        <v>1222</v>
      </c>
      <c r="G718" s="196">
        <v>46170</v>
      </c>
    </row>
    <row r="719" spans="1:7" ht="15.75" customHeight="1" x14ac:dyDescent="0.3">
      <c r="A719" s="188">
        <v>2217</v>
      </c>
      <c r="B719" s="188" t="s">
        <v>150</v>
      </c>
      <c r="C719" s="188" t="s">
        <v>1403</v>
      </c>
      <c r="D719" s="188">
        <v>10</v>
      </c>
      <c r="E719" s="193">
        <v>5355.34</v>
      </c>
      <c r="F719" s="188" t="s">
        <v>1222</v>
      </c>
      <c r="G719" s="196">
        <v>46170</v>
      </c>
    </row>
    <row r="720" spans="1:7" ht="15.75" customHeight="1" x14ac:dyDescent="0.3">
      <c r="A720" s="188">
        <v>2218</v>
      </c>
      <c r="B720" s="188" t="s">
        <v>150</v>
      </c>
      <c r="C720" s="188" t="s">
        <v>1404</v>
      </c>
      <c r="D720" s="188">
        <v>10</v>
      </c>
      <c r="E720" s="193">
        <v>2250.36</v>
      </c>
      <c r="F720" s="188" t="s">
        <v>1222</v>
      </c>
      <c r="G720" s="196">
        <v>46170</v>
      </c>
    </row>
    <row r="721" spans="1:7" ht="15.75" customHeight="1" x14ac:dyDescent="0.3">
      <c r="A721" s="188">
        <v>25000</v>
      </c>
      <c r="B721" s="188" t="s">
        <v>137</v>
      </c>
      <c r="C721" s="188" t="s">
        <v>1405</v>
      </c>
      <c r="D721" s="188">
        <v>0</v>
      </c>
      <c r="E721" s="193">
        <v>5750.86</v>
      </c>
      <c r="F721" s="188" t="s">
        <v>1222</v>
      </c>
      <c r="G721" s="196">
        <v>46170</v>
      </c>
    </row>
    <row r="722" spans="1:7" ht="15.75" customHeight="1" x14ac:dyDescent="0.3">
      <c r="A722" s="188">
        <v>25034</v>
      </c>
      <c r="B722" s="188" t="s">
        <v>666</v>
      </c>
      <c r="C722" s="188" t="s">
        <v>667</v>
      </c>
      <c r="D722" s="188">
        <v>0</v>
      </c>
      <c r="E722" s="193">
        <v>2583.41</v>
      </c>
      <c r="F722" s="188" t="s">
        <v>1222</v>
      </c>
      <c r="G722" s="196">
        <v>46170</v>
      </c>
    </row>
    <row r="723" spans="1:7" ht="15.75" customHeight="1" x14ac:dyDescent="0.3">
      <c r="A723" s="188">
        <v>25035</v>
      </c>
      <c r="B723" s="188" t="s">
        <v>668</v>
      </c>
      <c r="C723" s="188" t="s">
        <v>669</v>
      </c>
      <c r="D723" s="188">
        <v>0</v>
      </c>
      <c r="E723" s="193">
        <v>15557.49</v>
      </c>
      <c r="F723" s="188" t="s">
        <v>1222</v>
      </c>
      <c r="G723" s="196">
        <v>46170</v>
      </c>
    </row>
    <row r="724" spans="1:7" ht="15.75" customHeight="1" x14ac:dyDescent="0.3">
      <c r="A724" s="188">
        <v>25097</v>
      </c>
      <c r="B724" s="188" t="s">
        <v>660</v>
      </c>
      <c r="C724" s="188" t="s">
        <v>661</v>
      </c>
      <c r="D724" s="188">
        <v>0</v>
      </c>
      <c r="E724" s="193">
        <v>10337.61</v>
      </c>
      <c r="F724" s="188" t="s">
        <v>1222</v>
      </c>
      <c r="G724" s="196">
        <v>46170</v>
      </c>
    </row>
    <row r="725" spans="1:7" ht="15.75" customHeight="1" x14ac:dyDescent="0.3">
      <c r="A725" s="188">
        <v>28</v>
      </c>
      <c r="B725" s="188" t="s">
        <v>670</v>
      </c>
      <c r="C725" s="188" t="s">
        <v>671</v>
      </c>
      <c r="D725" s="188">
        <v>0</v>
      </c>
      <c r="E725" s="193">
        <v>19535.04</v>
      </c>
      <c r="F725" s="188" t="s">
        <v>1222</v>
      </c>
      <c r="G725" s="196">
        <v>46050</v>
      </c>
    </row>
    <row r="726" spans="1:7" ht="15.75" customHeight="1" x14ac:dyDescent="0.3">
      <c r="A726" s="188">
        <v>6058</v>
      </c>
      <c r="B726" s="188" t="s">
        <v>171</v>
      </c>
      <c r="C726" s="188" t="s">
        <v>673</v>
      </c>
      <c r="D726" s="188">
        <v>6</v>
      </c>
      <c r="E726" s="193">
        <v>10721.15</v>
      </c>
      <c r="F726" s="188" t="s">
        <v>1222</v>
      </c>
      <c r="G726" s="196">
        <v>46111</v>
      </c>
    </row>
    <row r="727" spans="1:7" ht="15.75" customHeight="1" x14ac:dyDescent="0.3">
      <c r="A727" s="188">
        <v>6059</v>
      </c>
      <c r="B727" s="188" t="s">
        <v>171</v>
      </c>
      <c r="C727" s="188" t="s">
        <v>674</v>
      </c>
      <c r="D727" s="188">
        <v>25</v>
      </c>
      <c r="E727" s="193">
        <v>2896.06</v>
      </c>
      <c r="F727" s="188" t="s">
        <v>1222</v>
      </c>
      <c r="G727" s="196">
        <v>46111</v>
      </c>
    </row>
    <row r="728" spans="1:7" ht="15.75" customHeight="1" x14ac:dyDescent="0.3">
      <c r="A728" s="188">
        <v>6060</v>
      </c>
      <c r="B728" s="188" t="s">
        <v>171</v>
      </c>
      <c r="C728" s="188" t="s">
        <v>675</v>
      </c>
      <c r="D728" s="188">
        <v>25</v>
      </c>
      <c r="E728" s="193">
        <v>3217.86</v>
      </c>
      <c r="F728" s="188" t="s">
        <v>1222</v>
      </c>
      <c r="G728" s="196">
        <v>46111</v>
      </c>
    </row>
    <row r="729" spans="1:7" ht="15.75" customHeight="1" x14ac:dyDescent="0.3">
      <c r="A729" s="188">
        <v>6064</v>
      </c>
      <c r="B729" s="188" t="s">
        <v>163</v>
      </c>
      <c r="C729" s="188" t="s">
        <v>687</v>
      </c>
      <c r="D729" s="188">
        <v>6</v>
      </c>
      <c r="E729" s="193">
        <v>9333.51</v>
      </c>
      <c r="F729" s="188" t="s">
        <v>1222</v>
      </c>
      <c r="G729" s="196">
        <v>46111</v>
      </c>
    </row>
    <row r="730" spans="1:7" ht="15.75" customHeight="1" x14ac:dyDescent="0.3">
      <c r="A730" s="188">
        <v>6065</v>
      </c>
      <c r="B730" s="188" t="s">
        <v>163</v>
      </c>
      <c r="C730" s="188" t="s">
        <v>688</v>
      </c>
      <c r="D730" s="188">
        <v>6</v>
      </c>
      <c r="E730" s="193">
        <v>4861.7</v>
      </c>
      <c r="F730" s="188" t="s">
        <v>1222</v>
      </c>
      <c r="G730" s="196">
        <v>46111</v>
      </c>
    </row>
    <row r="731" spans="1:7" ht="15.75" customHeight="1" x14ac:dyDescent="0.3">
      <c r="A731" s="188"/>
      <c r="B731" s="188"/>
      <c r="C731" s="194" t="s">
        <v>1349</v>
      </c>
      <c r="D731" s="188"/>
      <c r="E731" s="188"/>
      <c r="F731" s="188"/>
      <c r="G731" s="188"/>
    </row>
    <row r="732" spans="1:7" ht="15.75" customHeight="1" x14ac:dyDescent="0.3">
      <c r="A732" s="188">
        <v>14058</v>
      </c>
      <c r="B732" s="188">
        <v>9906</v>
      </c>
      <c r="C732" s="188" t="s">
        <v>684</v>
      </c>
      <c r="D732" s="188">
        <v>0</v>
      </c>
      <c r="E732" s="193">
        <v>2519.08</v>
      </c>
      <c r="F732" s="188" t="s">
        <v>1222</v>
      </c>
      <c r="G732" s="196">
        <v>46099</v>
      </c>
    </row>
    <row r="733" spans="1:7" ht="15.75" customHeight="1" x14ac:dyDescent="0.3">
      <c r="A733" s="188">
        <v>18004</v>
      </c>
      <c r="B733" s="188" t="s">
        <v>681</v>
      </c>
      <c r="C733" s="188" t="s">
        <v>682</v>
      </c>
      <c r="D733" s="188">
        <v>0</v>
      </c>
      <c r="E733" s="193">
        <v>11263.47</v>
      </c>
      <c r="F733" s="188" t="s">
        <v>1222</v>
      </c>
      <c r="G733" s="196">
        <v>46098</v>
      </c>
    </row>
    <row r="734" spans="1:7" ht="15.75" customHeight="1" x14ac:dyDescent="0.3">
      <c r="A734" s="188">
        <v>18005</v>
      </c>
      <c r="B734" s="188" t="s">
        <v>685</v>
      </c>
      <c r="C734" s="188" t="s">
        <v>686</v>
      </c>
      <c r="D734" s="188">
        <v>0</v>
      </c>
      <c r="E734" s="193">
        <v>7287.52</v>
      </c>
      <c r="F734" s="188" t="s">
        <v>1222</v>
      </c>
      <c r="G734" s="196">
        <v>46098</v>
      </c>
    </row>
    <row r="735" spans="1:7" ht="15.75" customHeight="1" x14ac:dyDescent="0.3">
      <c r="A735" s="188">
        <v>18007</v>
      </c>
      <c r="B735" s="188" t="s">
        <v>690</v>
      </c>
      <c r="C735" s="188" t="s">
        <v>691</v>
      </c>
      <c r="D735" s="188">
        <v>0</v>
      </c>
      <c r="E735" s="193">
        <v>2870.06</v>
      </c>
      <c r="F735" s="188" t="s">
        <v>1222</v>
      </c>
      <c r="G735" s="196">
        <v>46098</v>
      </c>
    </row>
    <row r="736" spans="1:7" ht="15.75" customHeight="1" x14ac:dyDescent="0.3">
      <c r="A736" s="188">
        <v>18019</v>
      </c>
      <c r="B736" s="188" t="s">
        <v>1406</v>
      </c>
      <c r="C736" s="188" t="s">
        <v>1407</v>
      </c>
      <c r="D736" s="188">
        <v>0</v>
      </c>
      <c r="E736" s="193">
        <v>7303.73</v>
      </c>
      <c r="F736" s="188" t="s">
        <v>1222</v>
      </c>
      <c r="G736" s="196">
        <v>46098</v>
      </c>
    </row>
    <row r="737" spans="1:7" ht="15.75" customHeight="1" x14ac:dyDescent="0.3">
      <c r="A737" s="188">
        <v>2140</v>
      </c>
      <c r="B737" s="188" t="s">
        <v>137</v>
      </c>
      <c r="C737" s="188" t="s">
        <v>662</v>
      </c>
      <c r="D737" s="188">
        <v>0</v>
      </c>
      <c r="E737" s="193">
        <v>6943.47</v>
      </c>
      <c r="F737" s="188" t="s">
        <v>1222</v>
      </c>
      <c r="G737" s="196">
        <v>46170</v>
      </c>
    </row>
    <row r="738" spans="1:7" ht="15.75" customHeight="1" x14ac:dyDescent="0.3">
      <c r="A738" s="188">
        <v>6027</v>
      </c>
      <c r="B738" s="188" t="s">
        <v>171</v>
      </c>
      <c r="C738" s="188" t="s">
        <v>1408</v>
      </c>
      <c r="D738" s="188">
        <v>12</v>
      </c>
      <c r="E738" s="193">
        <v>13690.27</v>
      </c>
      <c r="F738" s="188" t="s">
        <v>1222</v>
      </c>
      <c r="G738" s="196">
        <v>46111</v>
      </c>
    </row>
    <row r="739" spans="1:7" ht="15.75" customHeight="1" x14ac:dyDescent="0.3">
      <c r="A739" s="188">
        <v>6029</v>
      </c>
      <c r="B739" s="188" t="s">
        <v>171</v>
      </c>
      <c r="C739" s="188" t="s">
        <v>678</v>
      </c>
      <c r="D739" s="188">
        <v>12</v>
      </c>
      <c r="E739" s="193">
        <v>12070.73</v>
      </c>
      <c r="F739" s="188" t="s">
        <v>1222</v>
      </c>
      <c r="G739" s="196">
        <v>46111</v>
      </c>
    </row>
    <row r="740" spans="1:7" ht="15.75" customHeight="1" x14ac:dyDescent="0.3">
      <c r="A740" s="188">
        <v>6034</v>
      </c>
      <c r="B740" s="188" t="s">
        <v>171</v>
      </c>
      <c r="C740" s="188" t="s">
        <v>1409</v>
      </c>
      <c r="D740" s="188">
        <v>12</v>
      </c>
      <c r="E740" s="193">
        <v>12254.72</v>
      </c>
      <c r="F740" s="188" t="s">
        <v>1222</v>
      </c>
      <c r="G740" s="196">
        <v>46111</v>
      </c>
    </row>
    <row r="741" spans="1:7" ht="15.75" customHeight="1" x14ac:dyDescent="0.3">
      <c r="A741" s="188"/>
      <c r="B741" s="188"/>
      <c r="C741" s="194" t="s">
        <v>1410</v>
      </c>
      <c r="D741" s="188"/>
      <c r="E741" s="188"/>
      <c r="F741" s="188"/>
      <c r="G741" s="188"/>
    </row>
    <row r="742" spans="1:7" ht="15.75" customHeight="1" x14ac:dyDescent="0.3">
      <c r="A742" s="188">
        <v>2143</v>
      </c>
      <c r="B742" s="188" t="s">
        <v>137</v>
      </c>
      <c r="C742" s="188" t="s">
        <v>692</v>
      </c>
      <c r="D742" s="188">
        <v>0</v>
      </c>
      <c r="E742" s="193">
        <v>1114.54</v>
      </c>
      <c r="F742" s="188" t="s">
        <v>1222</v>
      </c>
      <c r="G742" s="196">
        <v>46170</v>
      </c>
    </row>
    <row r="743" spans="1:7" ht="15.75" customHeight="1" x14ac:dyDescent="0.3">
      <c r="A743" s="188">
        <v>2144</v>
      </c>
      <c r="B743" s="188" t="s">
        <v>137</v>
      </c>
      <c r="C743" s="188" t="s">
        <v>693</v>
      </c>
      <c r="D743" s="188">
        <v>0</v>
      </c>
      <c r="E743" s="193">
        <v>2036.86</v>
      </c>
      <c r="F743" s="188" t="s">
        <v>1222</v>
      </c>
      <c r="G743" s="196">
        <v>46170</v>
      </c>
    </row>
    <row r="744" spans="1:7" ht="15.75" customHeight="1" x14ac:dyDescent="0.3">
      <c r="A744" s="188">
        <v>2151</v>
      </c>
      <c r="B744" s="188" t="s">
        <v>137</v>
      </c>
      <c r="C744" s="188" t="s">
        <v>1411</v>
      </c>
      <c r="D744" s="188">
        <v>0</v>
      </c>
      <c r="E744" s="193">
        <v>2262.91</v>
      </c>
      <c r="F744" s="188" t="s">
        <v>1222</v>
      </c>
      <c r="G744" s="196">
        <v>46170</v>
      </c>
    </row>
    <row r="745" spans="1:7" ht="15.75" customHeight="1" x14ac:dyDescent="0.3">
      <c r="A745" s="188">
        <v>27010</v>
      </c>
      <c r="B745" s="188" t="s">
        <v>1508</v>
      </c>
      <c r="C745" s="188" t="s">
        <v>1509</v>
      </c>
      <c r="D745" s="188">
        <v>0</v>
      </c>
      <c r="E745" s="193">
        <v>1986.01</v>
      </c>
      <c r="F745" s="188" t="s">
        <v>1222</v>
      </c>
      <c r="G745" s="196">
        <v>46120</v>
      </c>
    </row>
    <row r="746" spans="1:7" ht="15.75" customHeight="1" x14ac:dyDescent="0.3">
      <c r="A746" s="188">
        <v>27011</v>
      </c>
      <c r="B746" s="188" t="s">
        <v>1508</v>
      </c>
      <c r="C746" s="188" t="s">
        <v>1510</v>
      </c>
      <c r="D746" s="188">
        <v>0</v>
      </c>
      <c r="E746" s="193">
        <v>2089.86</v>
      </c>
      <c r="F746" s="188" t="s">
        <v>1222</v>
      </c>
      <c r="G746" s="196">
        <v>46120</v>
      </c>
    </row>
    <row r="747" spans="1:7" ht="15.75" customHeight="1" x14ac:dyDescent="0.3">
      <c r="A747" s="188">
        <v>27012</v>
      </c>
      <c r="B747" s="188" t="s">
        <v>1508</v>
      </c>
      <c r="C747" s="188" t="s">
        <v>1511</v>
      </c>
      <c r="D747" s="188">
        <v>0</v>
      </c>
      <c r="E747" s="193">
        <v>1765.34</v>
      </c>
      <c r="F747" s="188" t="s">
        <v>1222</v>
      </c>
      <c r="G747" s="196">
        <v>46120</v>
      </c>
    </row>
    <row r="748" spans="1:7" ht="15.75" customHeight="1" x14ac:dyDescent="0.3">
      <c r="A748" s="180"/>
      <c r="B748" s="180"/>
      <c r="C748" s="180"/>
      <c r="D748" s="180"/>
      <c r="E748" s="181"/>
      <c r="F748" s="180"/>
      <c r="G748" s="184"/>
    </row>
    <row r="749" spans="1:7" ht="15.75" customHeight="1" x14ac:dyDescent="0.3">
      <c r="A749" s="188"/>
      <c r="B749" s="188"/>
      <c r="C749" s="195" t="s">
        <v>1289</v>
      </c>
      <c r="D749" s="188"/>
      <c r="E749" s="188"/>
      <c r="F749" s="188"/>
      <c r="G749" s="188"/>
    </row>
    <row r="750" spans="1:7" ht="15.75" customHeight="1" x14ac:dyDescent="0.3">
      <c r="A750" s="188"/>
      <c r="B750" s="188"/>
      <c r="C750" s="194" t="s">
        <v>1412</v>
      </c>
      <c r="D750" s="188"/>
      <c r="E750" s="188"/>
      <c r="F750" s="188"/>
      <c r="G750" s="188"/>
    </row>
    <row r="751" spans="1:7" ht="15.75" customHeight="1" x14ac:dyDescent="0.3">
      <c r="A751" s="188">
        <v>2074</v>
      </c>
      <c r="B751" s="188" t="s">
        <v>697</v>
      </c>
      <c r="C751" s="188" t="s">
        <v>698</v>
      </c>
      <c r="D751" s="188">
        <v>0</v>
      </c>
      <c r="E751" s="193">
        <v>1322.89</v>
      </c>
      <c r="F751" s="188" t="s">
        <v>1222</v>
      </c>
      <c r="G751" s="196">
        <v>46170</v>
      </c>
    </row>
    <row r="752" spans="1:7" ht="15.75" customHeight="1" x14ac:dyDescent="0.3">
      <c r="A752" s="188">
        <v>2078</v>
      </c>
      <c r="B752" s="188" t="s">
        <v>697</v>
      </c>
      <c r="C752" s="188" t="s">
        <v>699</v>
      </c>
      <c r="D752" s="188">
        <v>0</v>
      </c>
      <c r="E752" s="193">
        <v>1322.89</v>
      </c>
      <c r="F752" s="188" t="s">
        <v>1222</v>
      </c>
      <c r="G752" s="196">
        <v>46170</v>
      </c>
    </row>
    <row r="753" spans="1:7" ht="15.75" customHeight="1" x14ac:dyDescent="0.3">
      <c r="A753" s="188">
        <v>2079</v>
      </c>
      <c r="B753" s="188" t="s">
        <v>697</v>
      </c>
      <c r="C753" s="188" t="s">
        <v>700</v>
      </c>
      <c r="D753" s="188">
        <v>0</v>
      </c>
      <c r="E753" s="193">
        <v>1322.89</v>
      </c>
      <c r="F753" s="188" t="s">
        <v>1222</v>
      </c>
      <c r="G753" s="196">
        <v>46170</v>
      </c>
    </row>
    <row r="754" spans="1:7" ht="15.75" customHeight="1" x14ac:dyDescent="0.3">
      <c r="A754" s="188">
        <v>2080</v>
      </c>
      <c r="B754" s="188" t="s">
        <v>697</v>
      </c>
      <c r="C754" s="188" t="s">
        <v>701</v>
      </c>
      <c r="D754" s="188">
        <v>0</v>
      </c>
      <c r="E754" s="193">
        <v>1322.89</v>
      </c>
      <c r="F754" s="188" t="s">
        <v>1222</v>
      </c>
      <c r="G754" s="196">
        <v>46170</v>
      </c>
    </row>
    <row r="755" spans="1:7" ht="15.75" customHeight="1" x14ac:dyDescent="0.3">
      <c r="A755" s="188">
        <v>2081</v>
      </c>
      <c r="B755" s="188" t="s">
        <v>697</v>
      </c>
      <c r="C755" s="188" t="s">
        <v>702</v>
      </c>
      <c r="D755" s="188">
        <v>0</v>
      </c>
      <c r="E755" s="193">
        <v>1322.89</v>
      </c>
      <c r="F755" s="188" t="s">
        <v>1222</v>
      </c>
      <c r="G755" s="196">
        <v>46170</v>
      </c>
    </row>
    <row r="756" spans="1:7" ht="15.75" customHeight="1" x14ac:dyDescent="0.3">
      <c r="A756" s="188">
        <v>2082</v>
      </c>
      <c r="B756" s="188" t="s">
        <v>697</v>
      </c>
      <c r="C756" s="188" t="s">
        <v>703</v>
      </c>
      <c r="D756" s="188">
        <v>0</v>
      </c>
      <c r="E756" s="193">
        <v>1322.89</v>
      </c>
      <c r="F756" s="188" t="s">
        <v>1222</v>
      </c>
      <c r="G756" s="196">
        <v>46170</v>
      </c>
    </row>
    <row r="757" spans="1:7" ht="15.75" customHeight="1" x14ac:dyDescent="0.3">
      <c r="A757" s="188">
        <v>2083</v>
      </c>
      <c r="B757" s="188" t="s">
        <v>697</v>
      </c>
      <c r="C757" s="188" t="s">
        <v>704</v>
      </c>
      <c r="D757" s="188">
        <v>0</v>
      </c>
      <c r="E757" s="193">
        <v>1322.89</v>
      </c>
      <c r="F757" s="188" t="s">
        <v>1222</v>
      </c>
      <c r="G757" s="196">
        <v>46170</v>
      </c>
    </row>
    <row r="758" spans="1:7" ht="15.75" customHeight="1" x14ac:dyDescent="0.3">
      <c r="A758" s="188">
        <v>2084</v>
      </c>
      <c r="B758" s="188" t="s">
        <v>697</v>
      </c>
      <c r="C758" s="188" t="s">
        <v>705</v>
      </c>
      <c r="D758" s="188">
        <v>0</v>
      </c>
      <c r="E758" s="193">
        <v>1322.89</v>
      </c>
      <c r="F758" s="188" t="s">
        <v>1222</v>
      </c>
      <c r="G758" s="196">
        <v>46170</v>
      </c>
    </row>
    <row r="759" spans="1:7" ht="15.75" customHeight="1" x14ac:dyDescent="0.3">
      <c r="A759" s="188">
        <v>2086</v>
      </c>
      <c r="B759" s="188" t="s">
        <v>697</v>
      </c>
      <c r="C759" s="188" t="s">
        <v>706</v>
      </c>
      <c r="D759" s="188">
        <v>0</v>
      </c>
      <c r="E759" s="193">
        <v>1322.89</v>
      </c>
      <c r="F759" s="188" t="s">
        <v>1222</v>
      </c>
      <c r="G759" s="196">
        <v>46170</v>
      </c>
    </row>
    <row r="760" spans="1:7" ht="15.75" customHeight="1" x14ac:dyDescent="0.3">
      <c r="A760" s="188">
        <v>2087</v>
      </c>
      <c r="B760" s="188" t="s">
        <v>697</v>
      </c>
      <c r="C760" s="188" t="s">
        <v>707</v>
      </c>
      <c r="D760" s="188">
        <v>0</v>
      </c>
      <c r="E760" s="193">
        <v>1322.89</v>
      </c>
      <c r="F760" s="188" t="s">
        <v>1222</v>
      </c>
      <c r="G760" s="196">
        <v>46170</v>
      </c>
    </row>
    <row r="761" spans="1:7" ht="15.75" customHeight="1" x14ac:dyDescent="0.3">
      <c r="A761" s="188">
        <v>2088</v>
      </c>
      <c r="B761" s="188" t="s">
        <v>697</v>
      </c>
      <c r="C761" s="188" t="s">
        <v>708</v>
      </c>
      <c r="D761" s="188">
        <v>0</v>
      </c>
      <c r="E761" s="193">
        <v>2063.36</v>
      </c>
      <c r="F761" s="188" t="s">
        <v>1222</v>
      </c>
      <c r="G761" s="196">
        <v>46170</v>
      </c>
    </row>
    <row r="762" spans="1:7" ht="15.75" customHeight="1" x14ac:dyDescent="0.3">
      <c r="A762" s="188">
        <v>2090</v>
      </c>
      <c r="B762" s="188" t="s">
        <v>697</v>
      </c>
      <c r="C762" s="188" t="s">
        <v>709</v>
      </c>
      <c r="D762" s="188">
        <v>0</v>
      </c>
      <c r="E762" s="193">
        <v>2063.36</v>
      </c>
      <c r="F762" s="188" t="s">
        <v>1222</v>
      </c>
      <c r="G762" s="196">
        <v>46170</v>
      </c>
    </row>
    <row r="763" spans="1:7" ht="15.75" customHeight="1" x14ac:dyDescent="0.3">
      <c r="A763" s="188">
        <v>3389</v>
      </c>
      <c r="B763" s="188" t="s">
        <v>218</v>
      </c>
      <c r="C763" s="188" t="s">
        <v>710</v>
      </c>
      <c r="D763" s="188">
        <v>5</v>
      </c>
      <c r="E763" s="193">
        <v>8557.2900000000009</v>
      </c>
      <c r="F763" s="188" t="s">
        <v>1222</v>
      </c>
      <c r="G763" s="196">
        <v>46125</v>
      </c>
    </row>
    <row r="764" spans="1:7" ht="15.75" customHeight="1" x14ac:dyDescent="0.3">
      <c r="A764" s="188">
        <v>3390</v>
      </c>
      <c r="B764" s="188" t="s">
        <v>218</v>
      </c>
      <c r="C764" s="188" t="s">
        <v>711</v>
      </c>
      <c r="D764" s="188">
        <v>5</v>
      </c>
      <c r="E764" s="193">
        <v>8557.2900000000009</v>
      </c>
      <c r="F764" s="188" t="s">
        <v>1222</v>
      </c>
      <c r="G764" s="196">
        <v>46125</v>
      </c>
    </row>
    <row r="765" spans="1:7" ht="15.75" customHeight="1" x14ac:dyDescent="0.3">
      <c r="A765" s="188">
        <v>3391</v>
      </c>
      <c r="B765" s="188" t="s">
        <v>218</v>
      </c>
      <c r="C765" s="188" t="s">
        <v>712</v>
      </c>
      <c r="D765" s="188">
        <v>5</v>
      </c>
      <c r="E765" s="193">
        <v>8557.2900000000009</v>
      </c>
      <c r="F765" s="188" t="s">
        <v>1222</v>
      </c>
      <c r="G765" s="196">
        <v>46125</v>
      </c>
    </row>
    <row r="766" spans="1:7" ht="15.75" customHeight="1" x14ac:dyDescent="0.3">
      <c r="A766" s="188">
        <v>3392</v>
      </c>
      <c r="B766" s="188" t="s">
        <v>218</v>
      </c>
      <c r="C766" s="188" t="s">
        <v>713</v>
      </c>
      <c r="D766" s="188">
        <v>5</v>
      </c>
      <c r="E766" s="193">
        <v>8557.2900000000009</v>
      </c>
      <c r="F766" s="188" t="s">
        <v>1222</v>
      </c>
      <c r="G766" s="196">
        <v>46125</v>
      </c>
    </row>
    <row r="767" spans="1:7" ht="15.75" customHeight="1" x14ac:dyDescent="0.3">
      <c r="A767" s="188">
        <v>3393</v>
      </c>
      <c r="B767" s="188" t="s">
        <v>218</v>
      </c>
      <c r="C767" s="188" t="s">
        <v>714</v>
      </c>
      <c r="D767" s="188">
        <v>5</v>
      </c>
      <c r="E767" s="193">
        <v>8557.2900000000009</v>
      </c>
      <c r="F767" s="188" t="s">
        <v>1222</v>
      </c>
      <c r="G767" s="196">
        <v>46125</v>
      </c>
    </row>
    <row r="768" spans="1:7" ht="15.75" customHeight="1" x14ac:dyDescent="0.3">
      <c r="A768" s="188">
        <v>3394</v>
      </c>
      <c r="B768" s="188" t="s">
        <v>218</v>
      </c>
      <c r="C768" s="188" t="s">
        <v>715</v>
      </c>
      <c r="D768" s="188">
        <v>5</v>
      </c>
      <c r="E768" s="193">
        <v>8557.2900000000009</v>
      </c>
      <c r="F768" s="188" t="s">
        <v>1222</v>
      </c>
      <c r="G768" s="196">
        <v>46125</v>
      </c>
    </row>
    <row r="769" spans="1:7" ht="15.75" customHeight="1" x14ac:dyDescent="0.3">
      <c r="A769" s="188">
        <v>3395</v>
      </c>
      <c r="B769" s="188" t="s">
        <v>218</v>
      </c>
      <c r="C769" s="188" t="s">
        <v>716</v>
      </c>
      <c r="D769" s="188">
        <v>5</v>
      </c>
      <c r="E769" s="193">
        <v>8557.2900000000009</v>
      </c>
      <c r="F769" s="188" t="s">
        <v>1222</v>
      </c>
      <c r="G769" s="196">
        <v>46125</v>
      </c>
    </row>
    <row r="770" spans="1:7" ht="15.75" customHeight="1" x14ac:dyDescent="0.3">
      <c r="A770" s="188">
        <v>3396</v>
      </c>
      <c r="B770" s="188" t="s">
        <v>218</v>
      </c>
      <c r="C770" s="188" t="s">
        <v>717</v>
      </c>
      <c r="D770" s="188">
        <v>5</v>
      </c>
      <c r="E770" s="193">
        <v>8557.2900000000009</v>
      </c>
      <c r="F770" s="188" t="s">
        <v>1222</v>
      </c>
      <c r="G770" s="196">
        <v>46125</v>
      </c>
    </row>
    <row r="771" spans="1:7" ht="15.75" customHeight="1" x14ac:dyDescent="0.3">
      <c r="A771" s="188">
        <v>3397</v>
      </c>
      <c r="B771" s="188" t="s">
        <v>218</v>
      </c>
      <c r="C771" s="188" t="s">
        <v>718</v>
      </c>
      <c r="D771" s="188">
        <v>5</v>
      </c>
      <c r="E771" s="193">
        <v>8557.2900000000009</v>
      </c>
      <c r="F771" s="188" t="s">
        <v>1222</v>
      </c>
      <c r="G771" s="196">
        <v>46125</v>
      </c>
    </row>
    <row r="772" spans="1:7" ht="15.75" customHeight="1" x14ac:dyDescent="0.3">
      <c r="A772" s="188">
        <v>3398</v>
      </c>
      <c r="B772" s="188" t="s">
        <v>218</v>
      </c>
      <c r="C772" s="188" t="s">
        <v>719</v>
      </c>
      <c r="D772" s="188">
        <v>5</v>
      </c>
      <c r="E772" s="193">
        <v>8557.2900000000009</v>
      </c>
      <c r="F772" s="188" t="s">
        <v>1222</v>
      </c>
      <c r="G772" s="196">
        <v>46125</v>
      </c>
    </row>
    <row r="773" spans="1:7" ht="15.75" customHeight="1" x14ac:dyDescent="0.3">
      <c r="A773" s="188">
        <v>3399</v>
      </c>
      <c r="B773" s="188" t="s">
        <v>218</v>
      </c>
      <c r="C773" s="188" t="s">
        <v>720</v>
      </c>
      <c r="D773" s="188">
        <v>5</v>
      </c>
      <c r="E773" s="193">
        <v>8557.2900000000009</v>
      </c>
      <c r="F773" s="188" t="s">
        <v>1222</v>
      </c>
      <c r="G773" s="196">
        <v>46125</v>
      </c>
    </row>
    <row r="774" spans="1:7" ht="15.75" customHeight="1" x14ac:dyDescent="0.3">
      <c r="A774" s="188">
        <v>3400</v>
      </c>
      <c r="B774" s="188" t="s">
        <v>218</v>
      </c>
      <c r="C774" s="188" t="s">
        <v>721</v>
      </c>
      <c r="D774" s="188">
        <v>5</v>
      </c>
      <c r="E774" s="193">
        <v>8557.2900000000009</v>
      </c>
      <c r="F774" s="188" t="s">
        <v>1222</v>
      </c>
      <c r="G774" s="196">
        <v>46125</v>
      </c>
    </row>
    <row r="775" spans="1:7" ht="15.75" customHeight="1" x14ac:dyDescent="0.3">
      <c r="A775" s="188">
        <v>3401</v>
      </c>
      <c r="B775" s="188" t="s">
        <v>218</v>
      </c>
      <c r="C775" s="188" t="s">
        <v>722</v>
      </c>
      <c r="D775" s="188">
        <v>5</v>
      </c>
      <c r="E775" s="193">
        <v>8557.2900000000009</v>
      </c>
      <c r="F775" s="188" t="s">
        <v>1222</v>
      </c>
      <c r="G775" s="196">
        <v>46125</v>
      </c>
    </row>
    <row r="776" spans="1:7" ht="15.75" customHeight="1" x14ac:dyDescent="0.3">
      <c r="A776" s="188">
        <v>3402</v>
      </c>
      <c r="B776" s="188" t="s">
        <v>218</v>
      </c>
      <c r="C776" s="188" t="s">
        <v>723</v>
      </c>
      <c r="D776" s="188">
        <v>5</v>
      </c>
      <c r="E776" s="193">
        <v>8557.2900000000009</v>
      </c>
      <c r="F776" s="188" t="s">
        <v>1222</v>
      </c>
      <c r="G776" s="196">
        <v>46125</v>
      </c>
    </row>
    <row r="777" spans="1:7" ht="15.75" customHeight="1" x14ac:dyDescent="0.3">
      <c r="A777" s="188">
        <v>3403</v>
      </c>
      <c r="B777" s="188" t="s">
        <v>218</v>
      </c>
      <c r="C777" s="188" t="s">
        <v>724</v>
      </c>
      <c r="D777" s="188">
        <v>5</v>
      </c>
      <c r="E777" s="193">
        <v>8557.2900000000009</v>
      </c>
      <c r="F777" s="188" t="s">
        <v>1222</v>
      </c>
      <c r="G777" s="196">
        <v>46125</v>
      </c>
    </row>
    <row r="778" spans="1:7" ht="15.75" customHeight="1" x14ac:dyDescent="0.3">
      <c r="A778" s="188">
        <v>3404</v>
      </c>
      <c r="B778" s="188" t="s">
        <v>218</v>
      </c>
      <c r="C778" s="188" t="s">
        <v>725</v>
      </c>
      <c r="D778" s="188">
        <v>5</v>
      </c>
      <c r="E778" s="193">
        <v>8557.2900000000009</v>
      </c>
      <c r="F778" s="188" t="s">
        <v>1222</v>
      </c>
      <c r="G778" s="196">
        <v>46125</v>
      </c>
    </row>
    <row r="779" spans="1:7" ht="15.75" customHeight="1" x14ac:dyDescent="0.3">
      <c r="A779" s="188">
        <v>3405</v>
      </c>
      <c r="B779" s="188" t="s">
        <v>218</v>
      </c>
      <c r="C779" s="188" t="s">
        <v>726</v>
      </c>
      <c r="D779" s="188">
        <v>5</v>
      </c>
      <c r="E779" s="193">
        <v>8557.2900000000009</v>
      </c>
      <c r="F779" s="188" t="s">
        <v>1222</v>
      </c>
      <c r="G779" s="196">
        <v>46125</v>
      </c>
    </row>
    <row r="780" spans="1:7" ht="15.75" customHeight="1" x14ac:dyDescent="0.3">
      <c r="A780" s="188">
        <v>9015</v>
      </c>
      <c r="B780" s="188" t="s">
        <v>727</v>
      </c>
      <c r="C780" s="188" t="s">
        <v>728</v>
      </c>
      <c r="D780" s="188">
        <v>1</v>
      </c>
      <c r="E780" s="193">
        <v>7330.91</v>
      </c>
      <c r="F780" s="188" t="s">
        <v>1222</v>
      </c>
      <c r="G780" s="196">
        <v>46050</v>
      </c>
    </row>
    <row r="781" spans="1:7" ht="15.75" customHeight="1" x14ac:dyDescent="0.3">
      <c r="A781" s="188">
        <v>9016</v>
      </c>
      <c r="B781" s="188" t="s">
        <v>727</v>
      </c>
      <c r="C781" s="188" t="s">
        <v>729</v>
      </c>
      <c r="D781" s="188">
        <v>1</v>
      </c>
      <c r="E781" s="193">
        <v>7330.91</v>
      </c>
      <c r="F781" s="188" t="s">
        <v>1222</v>
      </c>
      <c r="G781" s="196">
        <v>46050</v>
      </c>
    </row>
    <row r="782" spans="1:7" ht="15.75" customHeight="1" x14ac:dyDescent="0.3">
      <c r="A782" s="188">
        <v>9017</v>
      </c>
      <c r="B782" s="188" t="s">
        <v>727</v>
      </c>
      <c r="C782" s="188" t="s">
        <v>730</v>
      </c>
      <c r="D782" s="188">
        <v>1</v>
      </c>
      <c r="E782" s="193">
        <v>7330.91</v>
      </c>
      <c r="F782" s="188" t="s">
        <v>1222</v>
      </c>
      <c r="G782" s="196">
        <v>46050</v>
      </c>
    </row>
    <row r="783" spans="1:7" ht="15.75" customHeight="1" x14ac:dyDescent="0.3">
      <c r="A783" s="188">
        <v>9018</v>
      </c>
      <c r="B783" s="188" t="s">
        <v>727</v>
      </c>
      <c r="C783" s="188" t="s">
        <v>731</v>
      </c>
      <c r="D783" s="188">
        <v>1</v>
      </c>
      <c r="E783" s="193">
        <v>7330.91</v>
      </c>
      <c r="F783" s="188" t="s">
        <v>1222</v>
      </c>
      <c r="G783" s="196">
        <v>46050</v>
      </c>
    </row>
    <row r="784" spans="1:7" ht="15.75" customHeight="1" x14ac:dyDescent="0.3">
      <c r="A784" s="188">
        <v>9019</v>
      </c>
      <c r="B784" s="188" t="s">
        <v>727</v>
      </c>
      <c r="C784" s="188" t="s">
        <v>732</v>
      </c>
      <c r="D784" s="188">
        <v>1</v>
      </c>
      <c r="E784" s="193">
        <v>7330.91</v>
      </c>
      <c r="F784" s="188" t="s">
        <v>1222</v>
      </c>
      <c r="G784" s="196">
        <v>46050</v>
      </c>
    </row>
    <row r="785" spans="1:7" ht="15.75" customHeight="1" x14ac:dyDescent="0.3">
      <c r="A785" s="188">
        <v>9020</v>
      </c>
      <c r="B785" s="188" t="s">
        <v>727</v>
      </c>
      <c r="C785" s="188" t="s">
        <v>733</v>
      </c>
      <c r="D785" s="188">
        <v>1</v>
      </c>
      <c r="E785" s="193">
        <v>7330.91</v>
      </c>
      <c r="F785" s="188" t="s">
        <v>1222</v>
      </c>
      <c r="G785" s="196">
        <v>46050</v>
      </c>
    </row>
    <row r="786" spans="1:7" ht="15.75" customHeight="1" x14ac:dyDescent="0.3">
      <c r="A786" s="188"/>
      <c r="B786" s="188"/>
      <c r="C786" s="194" t="s">
        <v>1413</v>
      </c>
      <c r="D786" s="188"/>
      <c r="E786" s="188"/>
      <c r="F786" s="188"/>
      <c r="G786" s="188"/>
    </row>
    <row r="787" spans="1:7" ht="15.75" customHeight="1" x14ac:dyDescent="0.3">
      <c r="A787" s="188">
        <v>2101</v>
      </c>
      <c r="B787" s="188" t="s">
        <v>697</v>
      </c>
      <c r="C787" s="188" t="s">
        <v>735</v>
      </c>
      <c r="D787" s="188">
        <v>0</v>
      </c>
      <c r="E787" s="193">
        <v>2074.4</v>
      </c>
      <c r="F787" s="188" t="s">
        <v>1222</v>
      </c>
      <c r="G787" s="196">
        <v>46170</v>
      </c>
    </row>
    <row r="788" spans="1:7" ht="15.75" customHeight="1" x14ac:dyDescent="0.3">
      <c r="A788" s="188">
        <v>2102</v>
      </c>
      <c r="B788" s="188" t="s">
        <v>697</v>
      </c>
      <c r="C788" s="188" t="s">
        <v>736</v>
      </c>
      <c r="D788" s="188">
        <v>0</v>
      </c>
      <c r="E788" s="193">
        <v>2074.4</v>
      </c>
      <c r="F788" s="188" t="s">
        <v>1222</v>
      </c>
      <c r="G788" s="196">
        <v>46170</v>
      </c>
    </row>
    <row r="789" spans="1:7" ht="15.75" customHeight="1" x14ac:dyDescent="0.3">
      <c r="A789" s="188">
        <v>2103</v>
      </c>
      <c r="B789" s="188" t="s">
        <v>697</v>
      </c>
      <c r="C789" s="188" t="s">
        <v>737</v>
      </c>
      <c r="D789" s="188">
        <v>0</v>
      </c>
      <c r="E789" s="193">
        <v>2074.4</v>
      </c>
      <c r="F789" s="188" t="s">
        <v>1222</v>
      </c>
      <c r="G789" s="196">
        <v>46170</v>
      </c>
    </row>
    <row r="790" spans="1:7" ht="15.75" customHeight="1" x14ac:dyDescent="0.3">
      <c r="A790" s="188">
        <v>9008</v>
      </c>
      <c r="B790" s="188" t="s">
        <v>727</v>
      </c>
      <c r="C790" s="188" t="s">
        <v>738</v>
      </c>
      <c r="D790" s="188">
        <v>1</v>
      </c>
      <c r="E790" s="193">
        <v>7330.91</v>
      </c>
      <c r="F790" s="188" t="s">
        <v>1222</v>
      </c>
      <c r="G790" s="196">
        <v>46050</v>
      </c>
    </row>
    <row r="791" spans="1:7" ht="15.75" customHeight="1" x14ac:dyDescent="0.3">
      <c r="A791" s="188">
        <v>9009</v>
      </c>
      <c r="B791" s="188" t="s">
        <v>727</v>
      </c>
      <c r="C791" s="188" t="s">
        <v>739</v>
      </c>
      <c r="D791" s="188">
        <v>1</v>
      </c>
      <c r="E791" s="193">
        <v>7330.91</v>
      </c>
      <c r="F791" s="188" t="s">
        <v>1222</v>
      </c>
      <c r="G791" s="196">
        <v>46050</v>
      </c>
    </row>
    <row r="792" spans="1:7" ht="15.75" customHeight="1" x14ac:dyDescent="0.3">
      <c r="A792" s="188">
        <v>9010</v>
      </c>
      <c r="B792" s="188" t="s">
        <v>727</v>
      </c>
      <c r="C792" s="188" t="s">
        <v>740</v>
      </c>
      <c r="D792" s="188">
        <v>1</v>
      </c>
      <c r="E792" s="193">
        <v>7330.91</v>
      </c>
      <c r="F792" s="188" t="s">
        <v>1222</v>
      </c>
      <c r="G792" s="196">
        <v>46050</v>
      </c>
    </row>
    <row r="793" spans="1:7" ht="15.75" customHeight="1" x14ac:dyDescent="0.3">
      <c r="A793" s="188">
        <v>9011</v>
      </c>
      <c r="B793" s="188" t="s">
        <v>727</v>
      </c>
      <c r="C793" s="188" t="s">
        <v>741</v>
      </c>
      <c r="D793" s="188">
        <v>1</v>
      </c>
      <c r="E793" s="193">
        <v>7330.91</v>
      </c>
      <c r="F793" s="188" t="s">
        <v>1222</v>
      </c>
      <c r="G793" s="196">
        <v>46050</v>
      </c>
    </row>
    <row r="794" spans="1:7" ht="15.75" customHeight="1" x14ac:dyDescent="0.3">
      <c r="A794" s="188">
        <v>9012</v>
      </c>
      <c r="B794" s="188" t="s">
        <v>727</v>
      </c>
      <c r="C794" s="188" t="s">
        <v>742</v>
      </c>
      <c r="D794" s="188">
        <v>1</v>
      </c>
      <c r="E794" s="193">
        <v>7330.91</v>
      </c>
      <c r="F794" s="188" t="s">
        <v>1222</v>
      </c>
      <c r="G794" s="196">
        <v>46050</v>
      </c>
    </row>
    <row r="795" spans="1:7" ht="15.75" customHeight="1" x14ac:dyDescent="0.3">
      <c r="A795" s="188">
        <v>9013</v>
      </c>
      <c r="B795" s="188" t="s">
        <v>727</v>
      </c>
      <c r="C795" s="188" t="s">
        <v>743</v>
      </c>
      <c r="D795" s="188">
        <v>1</v>
      </c>
      <c r="E795" s="193">
        <v>7330.91</v>
      </c>
      <c r="F795" s="188" t="s">
        <v>1222</v>
      </c>
      <c r="G795" s="196">
        <v>46050</v>
      </c>
    </row>
    <row r="796" spans="1:7" ht="15.75" customHeight="1" x14ac:dyDescent="0.3">
      <c r="A796" s="188">
        <v>9026</v>
      </c>
      <c r="B796" s="188" t="s">
        <v>727</v>
      </c>
      <c r="C796" s="188" t="s">
        <v>744</v>
      </c>
      <c r="D796" s="188">
        <v>1</v>
      </c>
      <c r="E796" s="193">
        <v>7330.91</v>
      </c>
      <c r="F796" s="188" t="s">
        <v>1222</v>
      </c>
      <c r="G796" s="196">
        <v>46050</v>
      </c>
    </row>
    <row r="797" spans="1:7" ht="15.75" customHeight="1" x14ac:dyDescent="0.3">
      <c r="A797" s="188">
        <v>9027</v>
      </c>
      <c r="B797" s="188" t="s">
        <v>727</v>
      </c>
      <c r="C797" s="188" t="s">
        <v>745</v>
      </c>
      <c r="D797" s="188">
        <v>1</v>
      </c>
      <c r="E797" s="193">
        <v>7330.91</v>
      </c>
      <c r="F797" s="188" t="s">
        <v>1222</v>
      </c>
      <c r="G797" s="196">
        <v>46050</v>
      </c>
    </row>
    <row r="798" spans="1:7" ht="15.75" customHeight="1" x14ac:dyDescent="0.3">
      <c r="A798" s="188">
        <v>9028</v>
      </c>
      <c r="B798" s="188" t="s">
        <v>727</v>
      </c>
      <c r="C798" s="188" t="s">
        <v>746</v>
      </c>
      <c r="D798" s="188">
        <v>1</v>
      </c>
      <c r="E798" s="193">
        <v>7330.91</v>
      </c>
      <c r="F798" s="188" t="s">
        <v>1222</v>
      </c>
      <c r="G798" s="196">
        <v>46050</v>
      </c>
    </row>
    <row r="799" spans="1:7" ht="15.75" customHeight="1" x14ac:dyDescent="0.3">
      <c r="A799" s="188">
        <v>9029</v>
      </c>
      <c r="B799" s="188" t="s">
        <v>727</v>
      </c>
      <c r="C799" s="188" t="s">
        <v>747</v>
      </c>
      <c r="D799" s="188">
        <v>1</v>
      </c>
      <c r="E799" s="193">
        <v>7330.91</v>
      </c>
      <c r="F799" s="188" t="s">
        <v>1222</v>
      </c>
      <c r="G799" s="196">
        <v>46050</v>
      </c>
    </row>
    <row r="800" spans="1:7" ht="15.75" customHeight="1" x14ac:dyDescent="0.3">
      <c r="A800" s="188">
        <v>9030</v>
      </c>
      <c r="B800" s="188" t="s">
        <v>727</v>
      </c>
      <c r="C800" s="188" t="s">
        <v>748</v>
      </c>
      <c r="D800" s="188">
        <v>1</v>
      </c>
      <c r="E800" s="193">
        <v>7330.91</v>
      </c>
      <c r="F800" s="188" t="s">
        <v>1222</v>
      </c>
      <c r="G800" s="196">
        <v>46050</v>
      </c>
    </row>
    <row r="801" spans="1:7" ht="15.75" customHeight="1" x14ac:dyDescent="0.3">
      <c r="A801" s="188">
        <v>9031</v>
      </c>
      <c r="B801" s="188" t="s">
        <v>727</v>
      </c>
      <c r="C801" s="188" t="s">
        <v>749</v>
      </c>
      <c r="D801" s="188">
        <v>1</v>
      </c>
      <c r="E801" s="193">
        <v>7330.91</v>
      </c>
      <c r="F801" s="188" t="s">
        <v>1222</v>
      </c>
      <c r="G801" s="196">
        <v>46050</v>
      </c>
    </row>
    <row r="802" spans="1:7" ht="15.75" customHeight="1" x14ac:dyDescent="0.3">
      <c r="A802" s="188"/>
      <c r="B802" s="188"/>
      <c r="C802" s="194" t="s">
        <v>1347</v>
      </c>
      <c r="D802" s="188"/>
      <c r="E802" s="188"/>
      <c r="F802" s="188"/>
      <c r="G802" s="188"/>
    </row>
    <row r="803" spans="1:7" ht="15.75" customHeight="1" x14ac:dyDescent="0.3">
      <c r="A803" s="188">
        <v>2092</v>
      </c>
      <c r="B803" s="188" t="s">
        <v>697</v>
      </c>
      <c r="C803" s="188" t="s">
        <v>751</v>
      </c>
      <c r="D803" s="188">
        <v>0</v>
      </c>
      <c r="E803" s="193">
        <v>767.05</v>
      </c>
      <c r="F803" s="188" t="s">
        <v>1222</v>
      </c>
      <c r="G803" s="196">
        <v>46170</v>
      </c>
    </row>
    <row r="804" spans="1:7" ht="15.75" customHeight="1" x14ac:dyDescent="0.3">
      <c r="A804" s="188">
        <v>2093</v>
      </c>
      <c r="B804" s="188" t="s">
        <v>697</v>
      </c>
      <c r="C804" s="188" t="s">
        <v>752</v>
      </c>
      <c r="D804" s="188">
        <v>0</v>
      </c>
      <c r="E804" s="193">
        <v>767.05</v>
      </c>
      <c r="F804" s="188" t="s">
        <v>1222</v>
      </c>
      <c r="G804" s="196">
        <v>46170</v>
      </c>
    </row>
    <row r="805" spans="1:7" ht="15.75" customHeight="1" x14ac:dyDescent="0.3">
      <c r="A805" s="188">
        <v>2095</v>
      </c>
      <c r="B805" s="188" t="s">
        <v>697</v>
      </c>
      <c r="C805" s="188" t="s">
        <v>753</v>
      </c>
      <c r="D805" s="188">
        <v>0</v>
      </c>
      <c r="E805" s="193">
        <v>767.05</v>
      </c>
      <c r="F805" s="188" t="s">
        <v>1222</v>
      </c>
      <c r="G805" s="196">
        <v>46170</v>
      </c>
    </row>
    <row r="806" spans="1:7" ht="15.75" customHeight="1" x14ac:dyDescent="0.3">
      <c r="A806" s="188">
        <v>2097</v>
      </c>
      <c r="B806" s="188" t="s">
        <v>697</v>
      </c>
      <c r="C806" s="188" t="s">
        <v>754</v>
      </c>
      <c r="D806" s="188">
        <v>0</v>
      </c>
      <c r="E806" s="193">
        <v>767.05</v>
      </c>
      <c r="F806" s="188" t="s">
        <v>1222</v>
      </c>
      <c r="G806" s="196">
        <v>46170</v>
      </c>
    </row>
    <row r="807" spans="1:7" ht="15.75" customHeight="1" x14ac:dyDescent="0.3">
      <c r="A807" s="188">
        <v>3406</v>
      </c>
      <c r="B807" s="188" t="s">
        <v>218</v>
      </c>
      <c r="C807" s="188" t="s">
        <v>755</v>
      </c>
      <c r="D807" s="188">
        <v>5</v>
      </c>
      <c r="E807" s="193">
        <v>6841.15</v>
      </c>
      <c r="F807" s="188" t="s">
        <v>1222</v>
      </c>
      <c r="G807" s="196">
        <v>46125</v>
      </c>
    </row>
    <row r="808" spans="1:7" ht="15.75" customHeight="1" x14ac:dyDescent="0.3">
      <c r="A808" s="188">
        <v>3407</v>
      </c>
      <c r="B808" s="188" t="s">
        <v>218</v>
      </c>
      <c r="C808" s="188" t="s">
        <v>756</v>
      </c>
      <c r="D808" s="188">
        <v>5</v>
      </c>
      <c r="E808" s="193">
        <v>6841.15</v>
      </c>
      <c r="F808" s="188" t="s">
        <v>1222</v>
      </c>
      <c r="G808" s="196">
        <v>46125</v>
      </c>
    </row>
    <row r="809" spans="1:7" ht="15.75" customHeight="1" x14ac:dyDescent="0.3">
      <c r="A809" s="188">
        <v>3408</v>
      </c>
      <c r="B809" s="188" t="s">
        <v>218</v>
      </c>
      <c r="C809" s="188" t="s">
        <v>757</v>
      </c>
      <c r="D809" s="188">
        <v>5</v>
      </c>
      <c r="E809" s="193">
        <v>6841.15</v>
      </c>
      <c r="F809" s="188" t="s">
        <v>1222</v>
      </c>
      <c r="G809" s="196">
        <v>46125</v>
      </c>
    </row>
    <row r="810" spans="1:7" ht="15.75" customHeight="1" x14ac:dyDescent="0.3">
      <c r="A810" s="188">
        <v>3409</v>
      </c>
      <c r="B810" s="188" t="s">
        <v>218</v>
      </c>
      <c r="C810" s="188" t="s">
        <v>758</v>
      </c>
      <c r="D810" s="188">
        <v>5</v>
      </c>
      <c r="E810" s="193">
        <v>6841.15</v>
      </c>
      <c r="F810" s="188" t="s">
        <v>1222</v>
      </c>
      <c r="G810" s="196">
        <v>46125</v>
      </c>
    </row>
    <row r="811" spans="1:7" ht="15.75" customHeight="1" x14ac:dyDescent="0.3">
      <c r="A811" s="188">
        <v>3410</v>
      </c>
      <c r="B811" s="188" t="s">
        <v>218</v>
      </c>
      <c r="C811" s="188" t="s">
        <v>759</v>
      </c>
      <c r="D811" s="188">
        <v>5</v>
      </c>
      <c r="E811" s="193">
        <v>6841.15</v>
      </c>
      <c r="F811" s="188" t="s">
        <v>1222</v>
      </c>
      <c r="G811" s="196">
        <v>46125</v>
      </c>
    </row>
    <row r="812" spans="1:7" ht="15.75" customHeight="1" x14ac:dyDescent="0.3">
      <c r="A812" s="188">
        <v>3411</v>
      </c>
      <c r="B812" s="188" t="s">
        <v>218</v>
      </c>
      <c r="C812" s="188" t="s">
        <v>760</v>
      </c>
      <c r="D812" s="188">
        <v>5</v>
      </c>
      <c r="E812" s="193">
        <v>6841.15</v>
      </c>
      <c r="F812" s="188" t="s">
        <v>1222</v>
      </c>
      <c r="G812" s="196">
        <v>46125</v>
      </c>
    </row>
    <row r="813" spans="1:7" ht="15.75" customHeight="1" x14ac:dyDescent="0.3">
      <c r="A813" s="188">
        <v>3412</v>
      </c>
      <c r="B813" s="188" t="s">
        <v>218</v>
      </c>
      <c r="C813" s="188" t="s">
        <v>761</v>
      </c>
      <c r="D813" s="188">
        <v>5</v>
      </c>
      <c r="E813" s="193">
        <v>6841.15</v>
      </c>
      <c r="F813" s="188" t="s">
        <v>1222</v>
      </c>
      <c r="G813" s="196">
        <v>46125</v>
      </c>
    </row>
    <row r="814" spans="1:7" ht="15.75" customHeight="1" x14ac:dyDescent="0.3">
      <c r="A814" s="188">
        <v>3413</v>
      </c>
      <c r="B814" s="188" t="s">
        <v>218</v>
      </c>
      <c r="C814" s="188" t="s">
        <v>762</v>
      </c>
      <c r="D814" s="188">
        <v>5</v>
      </c>
      <c r="E814" s="193">
        <v>6841.15</v>
      </c>
      <c r="F814" s="188" t="s">
        <v>1222</v>
      </c>
      <c r="G814" s="196">
        <v>46125</v>
      </c>
    </row>
    <row r="815" spans="1:7" ht="15.75" customHeight="1" x14ac:dyDescent="0.3">
      <c r="A815" s="188">
        <v>3414</v>
      </c>
      <c r="B815" s="188" t="s">
        <v>218</v>
      </c>
      <c r="C815" s="188" t="s">
        <v>763</v>
      </c>
      <c r="D815" s="188">
        <v>5</v>
      </c>
      <c r="E815" s="193">
        <v>6841.15</v>
      </c>
      <c r="F815" s="188" t="s">
        <v>1222</v>
      </c>
      <c r="G815" s="196">
        <v>46125</v>
      </c>
    </row>
    <row r="816" spans="1:7" ht="15.75" customHeight="1" x14ac:dyDescent="0.3">
      <c r="A816" s="188">
        <v>9000</v>
      </c>
      <c r="B816" s="188" t="s">
        <v>727</v>
      </c>
      <c r="C816" s="188" t="s">
        <v>764</v>
      </c>
      <c r="D816" s="188">
        <v>1</v>
      </c>
      <c r="E816" s="193">
        <v>6353.66</v>
      </c>
      <c r="F816" s="188" t="s">
        <v>1222</v>
      </c>
      <c r="G816" s="196">
        <v>46050</v>
      </c>
    </row>
    <row r="817" spans="1:7" ht="15.75" customHeight="1" x14ac:dyDescent="0.3">
      <c r="A817" s="188">
        <v>9001</v>
      </c>
      <c r="B817" s="188" t="s">
        <v>727</v>
      </c>
      <c r="C817" s="188" t="s">
        <v>765</v>
      </c>
      <c r="D817" s="188">
        <v>1</v>
      </c>
      <c r="E817" s="193">
        <v>6353.66</v>
      </c>
      <c r="F817" s="188" t="s">
        <v>1222</v>
      </c>
      <c r="G817" s="196">
        <v>46050</v>
      </c>
    </row>
    <row r="818" spans="1:7" ht="15.75" customHeight="1" x14ac:dyDescent="0.3">
      <c r="A818" s="188">
        <v>9002</v>
      </c>
      <c r="B818" s="188" t="s">
        <v>727</v>
      </c>
      <c r="C818" s="188" t="s">
        <v>766</v>
      </c>
      <c r="D818" s="188">
        <v>1</v>
      </c>
      <c r="E818" s="193">
        <v>6353.66</v>
      </c>
      <c r="F818" s="188" t="s">
        <v>1222</v>
      </c>
      <c r="G818" s="196">
        <v>46050</v>
      </c>
    </row>
    <row r="819" spans="1:7" ht="15.75" customHeight="1" x14ac:dyDescent="0.3">
      <c r="A819" s="188">
        <v>9003</v>
      </c>
      <c r="B819" s="188" t="s">
        <v>727</v>
      </c>
      <c r="C819" s="188" t="s">
        <v>767</v>
      </c>
      <c r="D819" s="188">
        <v>1</v>
      </c>
      <c r="E819" s="193">
        <v>6353.66</v>
      </c>
      <c r="F819" s="188" t="s">
        <v>1222</v>
      </c>
      <c r="G819" s="196">
        <v>46050</v>
      </c>
    </row>
    <row r="820" spans="1:7" ht="15.75" customHeight="1" x14ac:dyDescent="0.3">
      <c r="A820" s="188">
        <v>9004</v>
      </c>
      <c r="B820" s="188" t="s">
        <v>727</v>
      </c>
      <c r="C820" s="188" t="s">
        <v>768</v>
      </c>
      <c r="D820" s="188">
        <v>1</v>
      </c>
      <c r="E820" s="193">
        <v>6353.66</v>
      </c>
      <c r="F820" s="188" t="s">
        <v>1222</v>
      </c>
      <c r="G820" s="196">
        <v>46050</v>
      </c>
    </row>
    <row r="821" spans="1:7" ht="15.75" customHeight="1" x14ac:dyDescent="0.3">
      <c r="A821" s="188">
        <v>9005</v>
      </c>
      <c r="B821" s="188" t="s">
        <v>727</v>
      </c>
      <c r="C821" s="188" t="s">
        <v>769</v>
      </c>
      <c r="D821" s="188">
        <v>1</v>
      </c>
      <c r="E821" s="193">
        <v>6353.66</v>
      </c>
      <c r="F821" s="188" t="s">
        <v>1222</v>
      </c>
      <c r="G821" s="196">
        <v>46050</v>
      </c>
    </row>
    <row r="822" spans="1:7" ht="15.75" customHeight="1" x14ac:dyDescent="0.3">
      <c r="A822" s="188">
        <v>9006</v>
      </c>
      <c r="B822" s="188" t="s">
        <v>727</v>
      </c>
      <c r="C822" s="188" t="s">
        <v>770</v>
      </c>
      <c r="D822" s="188">
        <v>1</v>
      </c>
      <c r="E822" s="193">
        <v>6353.66</v>
      </c>
      <c r="F822" s="188" t="s">
        <v>1222</v>
      </c>
      <c r="G822" s="196">
        <v>46050</v>
      </c>
    </row>
    <row r="823" spans="1:7" ht="15.75" customHeight="1" x14ac:dyDescent="0.3">
      <c r="A823" s="188"/>
      <c r="B823" s="188"/>
      <c r="C823" s="194" t="s">
        <v>1414</v>
      </c>
      <c r="D823" s="188"/>
      <c r="E823" s="188"/>
      <c r="F823" s="188"/>
      <c r="G823" s="188"/>
    </row>
    <row r="824" spans="1:7" ht="15.75" customHeight="1" x14ac:dyDescent="0.3">
      <c r="A824" s="188">
        <v>3415</v>
      </c>
      <c r="B824" s="188" t="s">
        <v>218</v>
      </c>
      <c r="C824" s="188" t="s">
        <v>772</v>
      </c>
      <c r="D824" s="188">
        <v>5</v>
      </c>
      <c r="E824" s="193">
        <v>9360.35</v>
      </c>
      <c r="F824" s="188" t="s">
        <v>1222</v>
      </c>
      <c r="G824" s="196">
        <v>46125</v>
      </c>
    </row>
    <row r="825" spans="1:7" ht="15.75" customHeight="1" x14ac:dyDescent="0.3">
      <c r="A825" s="188">
        <v>3416</v>
      </c>
      <c r="B825" s="188" t="s">
        <v>218</v>
      </c>
      <c r="C825" s="188" t="s">
        <v>773</v>
      </c>
      <c r="D825" s="188">
        <v>5</v>
      </c>
      <c r="E825" s="193">
        <v>9360.35</v>
      </c>
      <c r="F825" s="188" t="s">
        <v>1222</v>
      </c>
      <c r="G825" s="196">
        <v>46125</v>
      </c>
    </row>
    <row r="826" spans="1:7" ht="15.75" customHeight="1" x14ac:dyDescent="0.3">
      <c r="A826" s="188">
        <v>3417</v>
      </c>
      <c r="B826" s="188" t="s">
        <v>218</v>
      </c>
      <c r="C826" s="188" t="s">
        <v>774</v>
      </c>
      <c r="D826" s="188">
        <v>5</v>
      </c>
      <c r="E826" s="193">
        <v>9360.35</v>
      </c>
      <c r="F826" s="188" t="s">
        <v>1222</v>
      </c>
      <c r="G826" s="196">
        <v>46125</v>
      </c>
    </row>
    <row r="827" spans="1:7" ht="15.75" customHeight="1" x14ac:dyDescent="0.3">
      <c r="A827" s="188">
        <v>3418</v>
      </c>
      <c r="B827" s="188" t="s">
        <v>218</v>
      </c>
      <c r="C827" s="188" t="s">
        <v>775</v>
      </c>
      <c r="D827" s="188">
        <v>5</v>
      </c>
      <c r="E827" s="193">
        <v>9360.35</v>
      </c>
      <c r="F827" s="188" t="s">
        <v>1222</v>
      </c>
      <c r="G827" s="196">
        <v>46125</v>
      </c>
    </row>
    <row r="828" spans="1:7" ht="15.75" customHeight="1" x14ac:dyDescent="0.3">
      <c r="A828" s="188">
        <v>3419</v>
      </c>
      <c r="B828" s="188" t="s">
        <v>218</v>
      </c>
      <c r="C828" s="188" t="s">
        <v>776</v>
      </c>
      <c r="D828" s="188">
        <v>5</v>
      </c>
      <c r="E828" s="193">
        <v>9360.35</v>
      </c>
      <c r="F828" s="188" t="s">
        <v>1222</v>
      </c>
      <c r="G828" s="196">
        <v>46125</v>
      </c>
    </row>
    <row r="829" spans="1:7" ht="15.75" customHeight="1" x14ac:dyDescent="0.3">
      <c r="A829" s="188">
        <v>3420</v>
      </c>
      <c r="B829" s="188" t="s">
        <v>218</v>
      </c>
      <c r="C829" s="188" t="s">
        <v>777</v>
      </c>
      <c r="D829" s="188">
        <v>5</v>
      </c>
      <c r="E829" s="193">
        <v>9360.35</v>
      </c>
      <c r="F829" s="188" t="s">
        <v>1222</v>
      </c>
      <c r="G829" s="196">
        <v>46125</v>
      </c>
    </row>
    <row r="830" spans="1:7" ht="15.75" customHeight="1" x14ac:dyDescent="0.3">
      <c r="A830" s="188">
        <v>3421</v>
      </c>
      <c r="B830" s="188" t="s">
        <v>218</v>
      </c>
      <c r="C830" s="188" t="s">
        <v>778</v>
      </c>
      <c r="D830" s="188">
        <v>5</v>
      </c>
      <c r="E830" s="193">
        <v>9360.35</v>
      </c>
      <c r="F830" s="188" t="s">
        <v>1222</v>
      </c>
      <c r="G830" s="196">
        <v>46125</v>
      </c>
    </row>
    <row r="831" spans="1:7" ht="15.75" customHeight="1" x14ac:dyDescent="0.3">
      <c r="A831" s="188">
        <v>3422</v>
      </c>
      <c r="B831" s="188" t="s">
        <v>218</v>
      </c>
      <c r="C831" s="188" t="s">
        <v>779</v>
      </c>
      <c r="D831" s="188">
        <v>5</v>
      </c>
      <c r="E831" s="193">
        <v>9360.35</v>
      </c>
      <c r="F831" s="188" t="s">
        <v>1222</v>
      </c>
      <c r="G831" s="196">
        <v>46125</v>
      </c>
    </row>
    <row r="832" spans="1:7" ht="15.75" customHeight="1" x14ac:dyDescent="0.3">
      <c r="A832" s="188">
        <v>3423</v>
      </c>
      <c r="B832" s="188" t="s">
        <v>218</v>
      </c>
      <c r="C832" s="188" t="s">
        <v>780</v>
      </c>
      <c r="D832" s="188">
        <v>5</v>
      </c>
      <c r="E832" s="193">
        <v>9360.35</v>
      </c>
      <c r="F832" s="188" t="s">
        <v>1222</v>
      </c>
      <c r="G832" s="196">
        <v>46125</v>
      </c>
    </row>
    <row r="833" spans="1:7" ht="15.75" customHeight="1" x14ac:dyDescent="0.3">
      <c r="A833" s="180"/>
      <c r="B833" s="180"/>
      <c r="C833" s="180"/>
      <c r="D833" s="180"/>
      <c r="E833" s="181"/>
      <c r="F833" s="180"/>
      <c r="G833" s="184"/>
    </row>
    <row r="834" spans="1:7" ht="15.75" customHeight="1" x14ac:dyDescent="0.3">
      <c r="A834" s="188"/>
      <c r="B834" s="188"/>
      <c r="C834" s="195" t="s">
        <v>1415</v>
      </c>
      <c r="D834" s="188"/>
      <c r="E834" s="188"/>
      <c r="F834" s="188"/>
      <c r="G834" s="188"/>
    </row>
    <row r="835" spans="1:7" ht="15.75" customHeight="1" x14ac:dyDescent="0.3">
      <c r="A835" s="188"/>
      <c r="B835" s="188"/>
      <c r="C835" s="194" t="s">
        <v>1084</v>
      </c>
      <c r="D835" s="188"/>
      <c r="E835" s="188"/>
      <c r="F835" s="188"/>
      <c r="G835" s="188"/>
    </row>
    <row r="836" spans="1:7" ht="15.75" customHeight="1" x14ac:dyDescent="0.3">
      <c r="A836" s="188">
        <v>4</v>
      </c>
      <c r="B836" s="188" t="s">
        <v>793</v>
      </c>
      <c r="C836" s="188" t="s">
        <v>915</v>
      </c>
      <c r="D836" s="188">
        <v>5</v>
      </c>
      <c r="E836" s="193">
        <v>11645.1</v>
      </c>
      <c r="F836" s="188" t="s">
        <v>1222</v>
      </c>
      <c r="G836" s="196">
        <v>46050</v>
      </c>
    </row>
    <row r="837" spans="1:7" ht="15.75" customHeight="1" x14ac:dyDescent="0.3">
      <c r="A837" s="188">
        <v>5</v>
      </c>
      <c r="B837" s="188" t="s">
        <v>793</v>
      </c>
      <c r="C837" s="188" t="s">
        <v>916</v>
      </c>
      <c r="D837" s="188">
        <v>5</v>
      </c>
      <c r="E837" s="193">
        <v>16066.4</v>
      </c>
      <c r="F837" s="188" t="s">
        <v>1222</v>
      </c>
      <c r="G837" s="196">
        <v>46050</v>
      </c>
    </row>
    <row r="838" spans="1:7" ht="15.75" customHeight="1" x14ac:dyDescent="0.3">
      <c r="A838" s="188"/>
      <c r="B838" s="188"/>
      <c r="C838" s="194" t="s">
        <v>1416</v>
      </c>
      <c r="D838" s="188"/>
      <c r="E838" s="188"/>
      <c r="F838" s="188"/>
      <c r="G838" s="188"/>
    </row>
    <row r="839" spans="1:7" ht="15.75" customHeight="1" x14ac:dyDescent="0.3">
      <c r="A839" s="188">
        <v>3022</v>
      </c>
      <c r="B839" s="188" t="s">
        <v>189</v>
      </c>
      <c r="C839" s="188" t="s">
        <v>917</v>
      </c>
      <c r="D839" s="188">
        <v>30</v>
      </c>
      <c r="E839" s="193">
        <v>1308.1500000000001</v>
      </c>
      <c r="F839" s="188" t="s">
        <v>1222</v>
      </c>
      <c r="G839" s="196">
        <v>46125</v>
      </c>
    </row>
    <row r="840" spans="1:7" ht="15.75" customHeight="1" x14ac:dyDescent="0.3">
      <c r="A840" s="180"/>
      <c r="B840" s="180"/>
      <c r="C840" s="180"/>
      <c r="D840" s="180"/>
      <c r="E840" s="181"/>
      <c r="F840" s="180"/>
      <c r="G840" s="184"/>
    </row>
    <row r="841" spans="1:7" ht="15.75" customHeight="1" x14ac:dyDescent="0.3">
      <c r="A841" s="188"/>
      <c r="B841" s="188"/>
      <c r="C841" s="195" t="s">
        <v>1417</v>
      </c>
      <c r="D841" s="188"/>
      <c r="E841" s="188"/>
      <c r="F841" s="188"/>
      <c r="G841" s="188"/>
    </row>
    <row r="842" spans="1:7" ht="15.75" customHeight="1" x14ac:dyDescent="0.3">
      <c r="A842" s="188"/>
      <c r="B842" s="188"/>
      <c r="C842" s="194" t="s">
        <v>1418</v>
      </c>
      <c r="D842" s="188"/>
      <c r="E842" s="188"/>
      <c r="F842" s="188"/>
      <c r="G842" s="188"/>
    </row>
    <row r="843" spans="1:7" ht="15.75" customHeight="1" x14ac:dyDescent="0.3">
      <c r="A843" s="188">
        <v>6035</v>
      </c>
      <c r="B843" s="188" t="s">
        <v>171</v>
      </c>
      <c r="C843" s="188" t="s">
        <v>783</v>
      </c>
      <c r="D843" s="188">
        <v>8</v>
      </c>
      <c r="E843" s="193">
        <v>7504.79</v>
      </c>
      <c r="F843" s="188" t="s">
        <v>1222</v>
      </c>
      <c r="G843" s="196">
        <v>46111</v>
      </c>
    </row>
    <row r="844" spans="1:7" ht="15.75" customHeight="1" x14ac:dyDescent="0.3">
      <c r="A844" s="188">
        <v>6036</v>
      </c>
      <c r="B844" s="188" t="s">
        <v>171</v>
      </c>
      <c r="C844" s="188" t="s">
        <v>784</v>
      </c>
      <c r="D844" s="188">
        <v>8</v>
      </c>
      <c r="E844" s="193">
        <v>8023.19</v>
      </c>
      <c r="F844" s="188" t="s">
        <v>1222</v>
      </c>
      <c r="G844" s="196">
        <v>46111</v>
      </c>
    </row>
    <row r="845" spans="1:7" ht="15.75" customHeight="1" x14ac:dyDescent="0.3">
      <c r="A845" s="188">
        <v>6037</v>
      </c>
      <c r="B845" s="188" t="s">
        <v>171</v>
      </c>
      <c r="C845" s="188" t="s">
        <v>785</v>
      </c>
      <c r="D845" s="188">
        <v>8</v>
      </c>
      <c r="E845" s="193">
        <v>6386.93</v>
      </c>
      <c r="F845" s="188" t="s">
        <v>1222</v>
      </c>
      <c r="G845" s="196">
        <v>46111</v>
      </c>
    </row>
    <row r="846" spans="1:7" ht="15.75" customHeight="1" x14ac:dyDescent="0.3">
      <c r="A846" s="188">
        <v>6038</v>
      </c>
      <c r="B846" s="188" t="s">
        <v>171</v>
      </c>
      <c r="C846" s="188" t="s">
        <v>786</v>
      </c>
      <c r="D846" s="188">
        <v>8</v>
      </c>
      <c r="E846" s="193">
        <v>7206.31</v>
      </c>
      <c r="F846" s="188" t="s">
        <v>1222</v>
      </c>
      <c r="G846" s="196">
        <v>46111</v>
      </c>
    </row>
    <row r="847" spans="1:7" ht="15.75" customHeight="1" x14ac:dyDescent="0.3">
      <c r="A847" s="188">
        <v>6039</v>
      </c>
      <c r="B847" s="188" t="s">
        <v>171</v>
      </c>
      <c r="C847" s="188" t="s">
        <v>787</v>
      </c>
      <c r="D847" s="188">
        <v>8</v>
      </c>
      <c r="E847" s="193">
        <v>7574.9</v>
      </c>
      <c r="F847" s="188" t="s">
        <v>1222</v>
      </c>
      <c r="G847" s="196">
        <v>46111</v>
      </c>
    </row>
    <row r="848" spans="1:7" ht="15.75" customHeight="1" x14ac:dyDescent="0.3">
      <c r="A848" s="188">
        <v>6041</v>
      </c>
      <c r="B848" s="188" t="s">
        <v>171</v>
      </c>
      <c r="C848" s="188" t="s">
        <v>788</v>
      </c>
      <c r="D848" s="188">
        <v>8</v>
      </c>
      <c r="E848" s="193">
        <v>7574.9</v>
      </c>
      <c r="F848" s="188" t="s">
        <v>1222</v>
      </c>
      <c r="G848" s="196">
        <v>46111</v>
      </c>
    </row>
    <row r="849" spans="1:7" ht="15.75" customHeight="1" x14ac:dyDescent="0.3">
      <c r="A849" s="188">
        <v>6042</v>
      </c>
      <c r="B849" s="188" t="s">
        <v>171</v>
      </c>
      <c r="C849" s="188" t="s">
        <v>789</v>
      </c>
      <c r="D849" s="188">
        <v>8</v>
      </c>
      <c r="E849" s="193">
        <v>7574.9</v>
      </c>
      <c r="F849" s="188" t="s">
        <v>1222</v>
      </c>
      <c r="G849" s="196">
        <v>46111</v>
      </c>
    </row>
    <row r="850" spans="1:7" ht="15.75" customHeight="1" x14ac:dyDescent="0.3">
      <c r="A850" s="188">
        <v>6043</v>
      </c>
      <c r="B850" s="188" t="s">
        <v>171</v>
      </c>
      <c r="C850" s="188" t="s">
        <v>790</v>
      </c>
      <c r="D850" s="188">
        <v>8</v>
      </c>
      <c r="E850" s="193">
        <v>7574.9</v>
      </c>
      <c r="F850" s="188" t="s">
        <v>1222</v>
      </c>
      <c r="G850" s="196">
        <v>46111</v>
      </c>
    </row>
    <row r="851" spans="1:7" ht="15.75" customHeight="1" x14ac:dyDescent="0.3">
      <c r="A851" s="188">
        <v>6044</v>
      </c>
      <c r="B851" s="188" t="s">
        <v>171</v>
      </c>
      <c r="C851" s="188" t="s">
        <v>791</v>
      </c>
      <c r="D851" s="188">
        <v>8</v>
      </c>
      <c r="E851" s="193">
        <v>7574.9</v>
      </c>
      <c r="F851" s="188" t="s">
        <v>1222</v>
      </c>
      <c r="G851" s="196">
        <v>46111</v>
      </c>
    </row>
    <row r="852" spans="1:7" ht="15.75" customHeight="1" x14ac:dyDescent="0.3">
      <c r="A852" s="188"/>
      <c r="B852" s="188"/>
      <c r="C852" s="194" t="s">
        <v>1419</v>
      </c>
      <c r="D852" s="188"/>
      <c r="E852" s="188"/>
      <c r="F852" s="188"/>
      <c r="G852" s="188"/>
    </row>
    <row r="853" spans="1:7" ht="15.75" customHeight="1" x14ac:dyDescent="0.3">
      <c r="A853" s="188">
        <v>12</v>
      </c>
      <c r="B853" s="188" t="s">
        <v>793</v>
      </c>
      <c r="C853" s="188" t="s">
        <v>1420</v>
      </c>
      <c r="D853" s="188">
        <v>0</v>
      </c>
      <c r="E853" s="193">
        <v>8626</v>
      </c>
      <c r="F853" s="188" t="s">
        <v>1222</v>
      </c>
      <c r="G853" s="196">
        <v>46050</v>
      </c>
    </row>
    <row r="854" spans="1:7" ht="15.75" customHeight="1" x14ac:dyDescent="0.3">
      <c r="A854" s="188">
        <v>13</v>
      </c>
      <c r="B854" s="188" t="s">
        <v>793</v>
      </c>
      <c r="C854" s="188" t="s">
        <v>794</v>
      </c>
      <c r="D854" s="188">
        <v>40</v>
      </c>
      <c r="E854" s="193">
        <v>1153.3</v>
      </c>
      <c r="F854" s="188" t="s">
        <v>1222</v>
      </c>
      <c r="G854" s="196">
        <v>46050</v>
      </c>
    </row>
    <row r="855" spans="1:7" ht="15.75" customHeight="1" x14ac:dyDescent="0.3">
      <c r="A855" s="180"/>
      <c r="B855" s="180"/>
      <c r="C855" s="182"/>
      <c r="D855" s="180"/>
      <c r="E855" s="180"/>
      <c r="F855" s="180"/>
      <c r="G855" s="180"/>
    </row>
    <row r="856" spans="1:7" ht="15.75" customHeight="1" x14ac:dyDescent="0.3">
      <c r="A856" s="188"/>
      <c r="B856" s="188"/>
      <c r="C856" s="195" t="s">
        <v>1421</v>
      </c>
      <c r="D856" s="188"/>
      <c r="E856" s="188"/>
      <c r="F856" s="188"/>
      <c r="G856" s="188"/>
    </row>
    <row r="857" spans="1:7" ht="15.75" customHeight="1" x14ac:dyDescent="0.3">
      <c r="A857" s="188"/>
      <c r="B857" s="188"/>
      <c r="C857" s="194" t="s">
        <v>1246</v>
      </c>
      <c r="D857" s="188"/>
      <c r="E857" s="188"/>
      <c r="F857" s="188"/>
      <c r="G857" s="188"/>
    </row>
    <row r="858" spans="1:7" ht="15.75" customHeight="1" x14ac:dyDescent="0.3">
      <c r="A858" s="188">
        <v>5008</v>
      </c>
      <c r="B858" s="188" t="s">
        <v>21</v>
      </c>
      <c r="C858" s="188" t="s">
        <v>796</v>
      </c>
      <c r="D858" s="188">
        <v>12</v>
      </c>
      <c r="E858" s="193">
        <v>1697.67</v>
      </c>
      <c r="F858" s="188" t="s">
        <v>1222</v>
      </c>
      <c r="G858" s="196">
        <v>46146</v>
      </c>
    </row>
    <row r="859" spans="1:7" ht="15.75" customHeight="1" x14ac:dyDescent="0.3">
      <c r="A859" s="188">
        <v>5015</v>
      </c>
      <c r="B859" s="188" t="s">
        <v>21</v>
      </c>
      <c r="C859" s="188" t="s">
        <v>797</v>
      </c>
      <c r="D859" s="188">
        <v>24</v>
      </c>
      <c r="E859" s="193">
        <v>958.98</v>
      </c>
      <c r="F859" s="188" t="s">
        <v>1222</v>
      </c>
      <c r="G859" s="196">
        <v>46146</v>
      </c>
    </row>
    <row r="860" spans="1:7" ht="15.75" customHeight="1" x14ac:dyDescent="0.3">
      <c r="A860" s="188"/>
      <c r="B860" s="188"/>
      <c r="C860" s="194" t="s">
        <v>1422</v>
      </c>
      <c r="D860" s="188"/>
      <c r="E860" s="188"/>
      <c r="F860" s="188"/>
      <c r="G860" s="188"/>
    </row>
    <row r="861" spans="1:7" ht="15.75" customHeight="1" x14ac:dyDescent="0.3">
      <c r="A861" s="188">
        <v>5000</v>
      </c>
      <c r="B861" s="188" t="s">
        <v>21</v>
      </c>
      <c r="C861" s="188" t="s">
        <v>799</v>
      </c>
      <c r="D861" s="188">
        <v>12</v>
      </c>
      <c r="E861" s="193">
        <v>4175.51</v>
      </c>
      <c r="F861" s="188" t="s">
        <v>1222</v>
      </c>
      <c r="G861" s="196">
        <v>46146</v>
      </c>
    </row>
    <row r="862" spans="1:7" ht="15.75" customHeight="1" x14ac:dyDescent="0.3">
      <c r="A862" s="188">
        <v>5001</v>
      </c>
      <c r="B862" s="188" t="s">
        <v>21</v>
      </c>
      <c r="C862" s="188" t="s">
        <v>800</v>
      </c>
      <c r="D862" s="188">
        <v>12</v>
      </c>
      <c r="E862" s="193">
        <v>5246.19</v>
      </c>
      <c r="F862" s="188" t="s">
        <v>1222</v>
      </c>
      <c r="G862" s="196">
        <v>46146</v>
      </c>
    </row>
    <row r="863" spans="1:7" ht="15.75" customHeight="1" x14ac:dyDescent="0.3">
      <c r="A863" s="188">
        <v>5071</v>
      </c>
      <c r="B863" s="188" t="s">
        <v>21</v>
      </c>
      <c r="C863" s="188" t="s">
        <v>1423</v>
      </c>
      <c r="D863" s="188">
        <v>12</v>
      </c>
      <c r="E863" s="193">
        <v>5147.33</v>
      </c>
      <c r="F863" s="188" t="s">
        <v>1222</v>
      </c>
      <c r="G863" s="196">
        <v>46146</v>
      </c>
    </row>
    <row r="864" spans="1:7" ht="15.75" customHeight="1" x14ac:dyDescent="0.3">
      <c r="A864" s="188">
        <v>5072</v>
      </c>
      <c r="B864" s="188" t="s">
        <v>21</v>
      </c>
      <c r="C864" s="188" t="s">
        <v>1424</v>
      </c>
      <c r="D864" s="188">
        <v>12</v>
      </c>
      <c r="E864" s="193">
        <v>5000.57</v>
      </c>
      <c r="F864" s="188" t="s">
        <v>1222</v>
      </c>
      <c r="G864" s="196">
        <v>46146</v>
      </c>
    </row>
    <row r="865" spans="1:7" ht="15.75" customHeight="1" x14ac:dyDescent="0.3">
      <c r="A865" s="188"/>
      <c r="B865" s="188"/>
      <c r="C865" s="194" t="s">
        <v>1425</v>
      </c>
      <c r="D865" s="188"/>
      <c r="E865" s="188"/>
      <c r="F865" s="188"/>
      <c r="G865" s="188"/>
    </row>
    <row r="866" spans="1:7" ht="15.75" customHeight="1" x14ac:dyDescent="0.3">
      <c r="A866" s="188">
        <v>5002</v>
      </c>
      <c r="B866" s="188" t="s">
        <v>21</v>
      </c>
      <c r="C866" s="188" t="s">
        <v>802</v>
      </c>
      <c r="D866" s="188">
        <v>12</v>
      </c>
      <c r="E866" s="193">
        <v>1624.39</v>
      </c>
      <c r="F866" s="188" t="s">
        <v>1222</v>
      </c>
      <c r="G866" s="196">
        <v>46146</v>
      </c>
    </row>
    <row r="867" spans="1:7" ht="15.75" customHeight="1" x14ac:dyDescent="0.3">
      <c r="A867" s="188">
        <v>5003</v>
      </c>
      <c r="B867" s="188" t="s">
        <v>21</v>
      </c>
      <c r="C867" s="188" t="s">
        <v>803</v>
      </c>
      <c r="D867" s="188">
        <v>12</v>
      </c>
      <c r="E867" s="193">
        <v>3022.84</v>
      </c>
      <c r="F867" s="188" t="s">
        <v>1222</v>
      </c>
      <c r="G867" s="196">
        <v>46146</v>
      </c>
    </row>
    <row r="868" spans="1:7" ht="15.75" customHeight="1" x14ac:dyDescent="0.3">
      <c r="A868" s="188">
        <v>5004</v>
      </c>
      <c r="B868" s="188" t="s">
        <v>21</v>
      </c>
      <c r="C868" s="188" t="s">
        <v>806</v>
      </c>
      <c r="D868" s="188">
        <v>12</v>
      </c>
      <c r="E868" s="193">
        <v>1910.15</v>
      </c>
      <c r="F868" s="188" t="s">
        <v>1222</v>
      </c>
      <c r="G868" s="196">
        <v>46146</v>
      </c>
    </row>
    <row r="869" spans="1:7" ht="15.75" customHeight="1" x14ac:dyDescent="0.3">
      <c r="A869" s="188">
        <v>5005</v>
      </c>
      <c r="B869" s="188" t="s">
        <v>21</v>
      </c>
      <c r="C869" s="188" t="s">
        <v>807</v>
      </c>
      <c r="D869" s="188">
        <v>12</v>
      </c>
      <c r="E869" s="193">
        <v>3466.26</v>
      </c>
      <c r="F869" s="188" t="s">
        <v>1222</v>
      </c>
      <c r="G869" s="196">
        <v>46146</v>
      </c>
    </row>
    <row r="870" spans="1:7" ht="15.75" customHeight="1" x14ac:dyDescent="0.3">
      <c r="A870" s="188">
        <v>5006</v>
      </c>
      <c r="B870" s="188" t="s">
        <v>21</v>
      </c>
      <c r="C870" s="188" t="s">
        <v>808</v>
      </c>
      <c r="D870" s="188">
        <v>12</v>
      </c>
      <c r="E870" s="193">
        <v>1624.39</v>
      </c>
      <c r="F870" s="188" t="s">
        <v>1222</v>
      </c>
      <c r="G870" s="196">
        <v>46146</v>
      </c>
    </row>
    <row r="871" spans="1:7" ht="15.75" customHeight="1" x14ac:dyDescent="0.3">
      <c r="A871" s="188">
        <v>5007</v>
      </c>
      <c r="B871" s="188" t="s">
        <v>21</v>
      </c>
      <c r="C871" s="188" t="s">
        <v>809</v>
      </c>
      <c r="D871" s="188">
        <v>12</v>
      </c>
      <c r="E871" s="193">
        <v>3012.06</v>
      </c>
      <c r="F871" s="188" t="s">
        <v>1222</v>
      </c>
      <c r="G871" s="196">
        <v>46146</v>
      </c>
    </row>
    <row r="872" spans="1:7" ht="15.75" customHeight="1" x14ac:dyDescent="0.3">
      <c r="A872" s="188">
        <v>5070</v>
      </c>
      <c r="B872" s="188" t="s">
        <v>21</v>
      </c>
      <c r="C872" s="188" t="s">
        <v>804</v>
      </c>
      <c r="D872" s="188">
        <v>0</v>
      </c>
      <c r="E872" s="193">
        <v>4902.42</v>
      </c>
      <c r="F872" s="188" t="s">
        <v>1222</v>
      </c>
      <c r="G872" s="196">
        <v>46146</v>
      </c>
    </row>
    <row r="873" spans="1:7" ht="15.75" customHeight="1" x14ac:dyDescent="0.3">
      <c r="A873" s="188">
        <v>5073</v>
      </c>
      <c r="B873" s="188" t="s">
        <v>21</v>
      </c>
      <c r="C873" s="188" t="s">
        <v>805</v>
      </c>
      <c r="D873" s="188">
        <v>6</v>
      </c>
      <c r="E873" s="193">
        <v>8210.7900000000009</v>
      </c>
      <c r="F873" s="188" t="s">
        <v>1222</v>
      </c>
      <c r="G873" s="196">
        <v>46146</v>
      </c>
    </row>
    <row r="874" spans="1:7" ht="15.75" customHeight="1" x14ac:dyDescent="0.3">
      <c r="A874" s="188">
        <v>5074</v>
      </c>
      <c r="B874" s="188" t="s">
        <v>813</v>
      </c>
      <c r="C874" s="188" t="s">
        <v>807</v>
      </c>
      <c r="D874" s="188">
        <v>0</v>
      </c>
      <c r="E874" s="193">
        <v>3466.26</v>
      </c>
      <c r="F874" s="188" t="s">
        <v>1222</v>
      </c>
      <c r="G874" s="196">
        <v>46146</v>
      </c>
    </row>
    <row r="875" spans="1:7" ht="15.75" customHeight="1" x14ac:dyDescent="0.3">
      <c r="A875" s="188">
        <v>5076</v>
      </c>
      <c r="B875" s="188" t="s">
        <v>813</v>
      </c>
      <c r="C875" s="188" t="s">
        <v>814</v>
      </c>
      <c r="D875" s="188">
        <v>0</v>
      </c>
      <c r="E875" s="193">
        <v>8171.53</v>
      </c>
      <c r="F875" s="188" t="s">
        <v>1222</v>
      </c>
      <c r="G875" s="196">
        <v>46146</v>
      </c>
    </row>
    <row r="876" spans="1:7" ht="15.75" customHeight="1" x14ac:dyDescent="0.3">
      <c r="A876" s="188">
        <v>5077</v>
      </c>
      <c r="B876" s="188" t="s">
        <v>813</v>
      </c>
      <c r="C876" s="188" t="s">
        <v>815</v>
      </c>
      <c r="D876" s="188">
        <v>0</v>
      </c>
      <c r="E876" s="193">
        <v>7363.11</v>
      </c>
      <c r="F876" s="188" t="s">
        <v>1222</v>
      </c>
      <c r="G876" s="196">
        <v>46146</v>
      </c>
    </row>
    <row r="877" spans="1:7" ht="15.75" customHeight="1" x14ac:dyDescent="0.3">
      <c r="A877" s="188">
        <v>5078</v>
      </c>
      <c r="B877" s="188" t="s">
        <v>813</v>
      </c>
      <c r="C877" s="188" t="s">
        <v>816</v>
      </c>
      <c r="D877" s="188">
        <v>0</v>
      </c>
      <c r="E877" s="193">
        <v>12437.68</v>
      </c>
      <c r="F877" s="188" t="s">
        <v>1222</v>
      </c>
      <c r="G877" s="196">
        <v>46146</v>
      </c>
    </row>
    <row r="878" spans="1:7" ht="15.75" customHeight="1" x14ac:dyDescent="0.3">
      <c r="A878" s="188">
        <v>5079</v>
      </c>
      <c r="B878" s="188" t="s">
        <v>813</v>
      </c>
      <c r="C878" s="188" t="s">
        <v>817</v>
      </c>
      <c r="D878" s="188">
        <v>0</v>
      </c>
      <c r="E878" s="193">
        <v>4922.6099999999997</v>
      </c>
      <c r="F878" s="188" t="s">
        <v>1222</v>
      </c>
      <c r="G878" s="196">
        <v>46146</v>
      </c>
    </row>
    <row r="879" spans="1:7" ht="15.75" customHeight="1" x14ac:dyDescent="0.3">
      <c r="A879" s="188">
        <v>5080</v>
      </c>
      <c r="B879" s="188" t="s">
        <v>813</v>
      </c>
      <c r="C879" s="188" t="s">
        <v>818</v>
      </c>
      <c r="D879" s="188">
        <v>0</v>
      </c>
      <c r="E879" s="193">
        <v>8249.35</v>
      </c>
      <c r="F879" s="188" t="s">
        <v>1222</v>
      </c>
      <c r="G879" s="196">
        <v>46146</v>
      </c>
    </row>
    <row r="880" spans="1:7" ht="15.75" customHeight="1" x14ac:dyDescent="0.3">
      <c r="A880" s="188">
        <v>5081</v>
      </c>
      <c r="B880" s="188" t="s">
        <v>21</v>
      </c>
      <c r="C880" s="188" t="s">
        <v>810</v>
      </c>
      <c r="D880" s="188">
        <v>6</v>
      </c>
      <c r="E880" s="193">
        <v>4917.9799999999996</v>
      </c>
      <c r="F880" s="188" t="s">
        <v>1222</v>
      </c>
      <c r="G880" s="196">
        <v>46146</v>
      </c>
    </row>
    <row r="881" spans="1:7" ht="15.75" customHeight="1" x14ac:dyDescent="0.3">
      <c r="A881" s="188">
        <v>5096</v>
      </c>
      <c r="B881" s="188" t="s">
        <v>21</v>
      </c>
      <c r="C881" s="188" t="s">
        <v>811</v>
      </c>
      <c r="D881" s="188">
        <v>12</v>
      </c>
      <c r="E881" s="193">
        <v>1692.03</v>
      </c>
      <c r="F881" s="188" t="s">
        <v>1222</v>
      </c>
      <c r="G881" s="196">
        <v>46146</v>
      </c>
    </row>
    <row r="882" spans="1:7" ht="15.75" customHeight="1" x14ac:dyDescent="0.3">
      <c r="A882" s="188">
        <v>5097</v>
      </c>
      <c r="B882" s="188" t="s">
        <v>21</v>
      </c>
      <c r="C882" s="188" t="s">
        <v>812</v>
      </c>
      <c r="D882" s="188">
        <v>12</v>
      </c>
      <c r="E882" s="193">
        <v>3069.59</v>
      </c>
      <c r="F882" s="188" t="s">
        <v>1222</v>
      </c>
      <c r="G882" s="196">
        <v>46146</v>
      </c>
    </row>
    <row r="883" spans="1:7" ht="15.75" customHeight="1" x14ac:dyDescent="0.3">
      <c r="A883" s="188">
        <v>5098</v>
      </c>
      <c r="B883" s="188" t="s">
        <v>21</v>
      </c>
      <c r="C883" s="188" t="s">
        <v>1426</v>
      </c>
      <c r="D883" s="188">
        <v>12</v>
      </c>
      <c r="E883" s="193">
        <v>4000.84</v>
      </c>
      <c r="F883" s="188" t="s">
        <v>1222</v>
      </c>
      <c r="G883" s="196">
        <v>46146</v>
      </c>
    </row>
    <row r="884" spans="1:7" ht="15.75" customHeight="1" x14ac:dyDescent="0.3">
      <c r="A884" s="180"/>
      <c r="B884" s="180"/>
      <c r="C884" s="180"/>
      <c r="D884" s="180"/>
      <c r="E884" s="181"/>
      <c r="F884" s="180"/>
      <c r="G884" s="184"/>
    </row>
    <row r="885" spans="1:7" ht="15.75" customHeight="1" x14ac:dyDescent="0.3">
      <c r="A885" s="188"/>
      <c r="B885" s="188"/>
      <c r="C885" s="195" t="s">
        <v>1427</v>
      </c>
      <c r="D885" s="188"/>
      <c r="E885" s="188"/>
      <c r="F885" s="188"/>
      <c r="G885" s="188"/>
    </row>
    <row r="886" spans="1:7" ht="15.75" customHeight="1" x14ac:dyDescent="0.3">
      <c r="A886" s="188"/>
      <c r="B886" s="188"/>
      <c r="C886" s="194" t="s">
        <v>1428</v>
      </c>
      <c r="D886" s="188"/>
      <c r="E886" s="188"/>
      <c r="F886" s="188"/>
      <c r="G886" s="188"/>
    </row>
    <row r="887" spans="1:7" ht="15.75" customHeight="1" x14ac:dyDescent="0.3">
      <c r="A887" s="188">
        <v>3581</v>
      </c>
      <c r="B887" s="188" t="s">
        <v>821</v>
      </c>
      <c r="C887" s="188" t="s">
        <v>822</v>
      </c>
      <c r="D887" s="188">
        <v>10</v>
      </c>
      <c r="E887" s="193">
        <v>19</v>
      </c>
      <c r="F887" s="188" t="s">
        <v>1222</v>
      </c>
      <c r="G887" s="196">
        <v>46125</v>
      </c>
    </row>
    <row r="888" spans="1:7" ht="15.75" customHeight="1" x14ac:dyDescent="0.3">
      <c r="A888" s="188">
        <v>3582</v>
      </c>
      <c r="B888" s="188" t="s">
        <v>821</v>
      </c>
      <c r="C888" s="188" t="s">
        <v>823</v>
      </c>
      <c r="D888" s="188">
        <v>10</v>
      </c>
      <c r="E888" s="193">
        <v>19</v>
      </c>
      <c r="F888" s="188" t="s">
        <v>1222</v>
      </c>
      <c r="G888" s="196">
        <v>46125</v>
      </c>
    </row>
    <row r="889" spans="1:7" ht="15.75" customHeight="1" x14ac:dyDescent="0.3">
      <c r="A889" s="188">
        <v>3583</v>
      </c>
      <c r="B889" s="188" t="s">
        <v>821</v>
      </c>
      <c r="C889" s="188" t="s">
        <v>824</v>
      </c>
      <c r="D889" s="188">
        <v>10</v>
      </c>
      <c r="E889" s="193">
        <v>1425.73</v>
      </c>
      <c r="F889" s="188" t="s">
        <v>1222</v>
      </c>
      <c r="G889" s="196">
        <v>46125</v>
      </c>
    </row>
    <row r="890" spans="1:7" ht="15.75" customHeight="1" x14ac:dyDescent="0.3">
      <c r="A890" s="188">
        <v>3584</v>
      </c>
      <c r="B890" s="188" t="s">
        <v>821</v>
      </c>
      <c r="C890" s="188" t="s">
        <v>825</v>
      </c>
      <c r="D890" s="188">
        <v>10</v>
      </c>
      <c r="E890" s="193">
        <v>1425.73</v>
      </c>
      <c r="F890" s="188" t="s">
        <v>1222</v>
      </c>
      <c r="G890" s="196">
        <v>46125</v>
      </c>
    </row>
    <row r="891" spans="1:7" ht="15.75" customHeight="1" x14ac:dyDescent="0.3">
      <c r="A891" s="188">
        <v>3585</v>
      </c>
      <c r="B891" s="188" t="s">
        <v>821</v>
      </c>
      <c r="C891" s="188" t="s">
        <v>826</v>
      </c>
      <c r="D891" s="188">
        <v>10</v>
      </c>
      <c r="E891" s="193">
        <v>1253.18</v>
      </c>
      <c r="F891" s="188" t="s">
        <v>1222</v>
      </c>
      <c r="G891" s="196">
        <v>46125</v>
      </c>
    </row>
    <row r="892" spans="1:7" ht="15.75" customHeight="1" x14ac:dyDescent="0.3">
      <c r="A892" s="188">
        <v>3586</v>
      </c>
      <c r="B892" s="188" t="s">
        <v>821</v>
      </c>
      <c r="C892" s="188" t="s">
        <v>827</v>
      </c>
      <c r="D892" s="188">
        <v>10</v>
      </c>
      <c r="E892" s="193">
        <v>1253.18</v>
      </c>
      <c r="F892" s="188" t="s">
        <v>1222</v>
      </c>
      <c r="G892" s="196">
        <v>46125</v>
      </c>
    </row>
    <row r="893" spans="1:7" ht="15.75" customHeight="1" x14ac:dyDescent="0.3">
      <c r="A893" s="188">
        <v>3587</v>
      </c>
      <c r="B893" s="188" t="s">
        <v>821</v>
      </c>
      <c r="C893" s="188" t="s">
        <v>828</v>
      </c>
      <c r="D893" s="188">
        <v>10</v>
      </c>
      <c r="E893" s="193">
        <v>1253.18</v>
      </c>
      <c r="F893" s="188" t="s">
        <v>1222</v>
      </c>
      <c r="G893" s="196">
        <v>46125</v>
      </c>
    </row>
    <row r="894" spans="1:7" ht="15.75" customHeight="1" x14ac:dyDescent="0.3">
      <c r="A894" s="188">
        <v>3588</v>
      </c>
      <c r="B894" s="188" t="s">
        <v>821</v>
      </c>
      <c r="C894" s="188" t="s">
        <v>829</v>
      </c>
      <c r="D894" s="188">
        <v>10</v>
      </c>
      <c r="E894" s="193">
        <v>1283.02</v>
      </c>
      <c r="F894" s="188" t="s">
        <v>1222</v>
      </c>
      <c r="G894" s="196">
        <v>46125</v>
      </c>
    </row>
    <row r="895" spans="1:7" ht="15.75" customHeight="1" x14ac:dyDescent="0.3">
      <c r="A895" s="188">
        <v>3589</v>
      </c>
      <c r="B895" s="188" t="s">
        <v>821</v>
      </c>
      <c r="C895" s="188" t="s">
        <v>830</v>
      </c>
      <c r="D895" s="188">
        <v>10</v>
      </c>
      <c r="E895" s="193">
        <v>1354.16</v>
      </c>
      <c r="F895" s="188" t="s">
        <v>1222</v>
      </c>
      <c r="G895" s="196">
        <v>46125</v>
      </c>
    </row>
    <row r="896" spans="1:7" ht="15.75" customHeight="1" x14ac:dyDescent="0.3">
      <c r="A896" s="188">
        <v>3590</v>
      </c>
      <c r="B896" s="188" t="s">
        <v>821</v>
      </c>
      <c r="C896" s="188" t="s">
        <v>831</v>
      </c>
      <c r="D896" s="188">
        <v>10</v>
      </c>
      <c r="E896" s="193">
        <v>1432.21</v>
      </c>
      <c r="F896" s="188" t="s">
        <v>1222</v>
      </c>
      <c r="G896" s="196">
        <v>46125</v>
      </c>
    </row>
    <row r="897" spans="1:7" ht="15.75" customHeight="1" x14ac:dyDescent="0.3">
      <c r="A897" s="188">
        <v>3591</v>
      </c>
      <c r="B897" s="188" t="s">
        <v>821</v>
      </c>
      <c r="C897" s="188" t="s">
        <v>832</v>
      </c>
      <c r="D897" s="188">
        <v>10</v>
      </c>
      <c r="E897" s="193">
        <v>1525.99</v>
      </c>
      <c r="F897" s="188" t="s">
        <v>1222</v>
      </c>
      <c r="G897" s="196">
        <v>46125</v>
      </c>
    </row>
    <row r="898" spans="1:7" ht="15.75" customHeight="1" x14ac:dyDescent="0.3">
      <c r="A898" s="188">
        <v>3592</v>
      </c>
      <c r="B898" s="188" t="s">
        <v>821</v>
      </c>
      <c r="C898" s="188" t="s">
        <v>833</v>
      </c>
      <c r="D898" s="188">
        <v>10</v>
      </c>
      <c r="E898" s="193">
        <v>1662.39</v>
      </c>
      <c r="F898" s="188" t="s">
        <v>1222</v>
      </c>
      <c r="G898" s="196">
        <v>46125</v>
      </c>
    </row>
    <row r="899" spans="1:7" ht="15.75" customHeight="1" x14ac:dyDescent="0.3">
      <c r="A899" s="188">
        <v>3593</v>
      </c>
      <c r="B899" s="188" t="s">
        <v>821</v>
      </c>
      <c r="C899" s="188" t="s">
        <v>834</v>
      </c>
      <c r="D899" s="188">
        <v>10</v>
      </c>
      <c r="E899" s="193">
        <v>1815.84</v>
      </c>
      <c r="F899" s="188" t="s">
        <v>1222</v>
      </c>
      <c r="G899" s="196">
        <v>46125</v>
      </c>
    </row>
    <row r="900" spans="1:7" ht="15.75" customHeight="1" x14ac:dyDescent="0.3">
      <c r="A900" s="188">
        <v>3594</v>
      </c>
      <c r="B900" s="188" t="s">
        <v>821</v>
      </c>
      <c r="C900" s="188" t="s">
        <v>835</v>
      </c>
      <c r="D900" s="188">
        <v>10</v>
      </c>
      <c r="E900" s="193">
        <v>2146.87</v>
      </c>
      <c r="F900" s="188" t="s">
        <v>1222</v>
      </c>
      <c r="G900" s="196">
        <v>46125</v>
      </c>
    </row>
    <row r="901" spans="1:7" ht="15.75" customHeight="1" x14ac:dyDescent="0.3">
      <c r="A901" s="188">
        <v>3595</v>
      </c>
      <c r="B901" s="188" t="s">
        <v>821</v>
      </c>
      <c r="C901" s="188" t="s">
        <v>836</v>
      </c>
      <c r="D901" s="188">
        <v>10</v>
      </c>
      <c r="E901" s="193">
        <v>2359.23</v>
      </c>
      <c r="F901" s="188" t="s">
        <v>1222</v>
      </c>
      <c r="G901" s="196">
        <v>46125</v>
      </c>
    </row>
    <row r="902" spans="1:7" ht="15.75" customHeight="1" x14ac:dyDescent="0.3">
      <c r="A902" s="188">
        <v>3596</v>
      </c>
      <c r="B902" s="188" t="s">
        <v>821</v>
      </c>
      <c r="C902" s="188" t="s">
        <v>837</v>
      </c>
      <c r="D902" s="188">
        <v>10</v>
      </c>
      <c r="E902" s="193">
        <v>2496.73</v>
      </c>
      <c r="F902" s="188" t="s">
        <v>1222</v>
      </c>
      <c r="G902" s="196">
        <v>46125</v>
      </c>
    </row>
    <row r="903" spans="1:7" ht="15.75" customHeight="1" x14ac:dyDescent="0.3">
      <c r="A903" s="188">
        <v>3597</v>
      </c>
      <c r="B903" s="188" t="s">
        <v>821</v>
      </c>
      <c r="C903" s="188" t="s">
        <v>838</v>
      </c>
      <c r="D903" s="188">
        <v>10</v>
      </c>
      <c r="E903" s="193">
        <v>2635.59</v>
      </c>
      <c r="F903" s="188" t="s">
        <v>1222</v>
      </c>
      <c r="G903" s="196">
        <v>46125</v>
      </c>
    </row>
    <row r="904" spans="1:7" ht="15.75" customHeight="1" x14ac:dyDescent="0.3">
      <c r="A904" s="188">
        <v>3598</v>
      </c>
      <c r="B904" s="188" t="s">
        <v>821</v>
      </c>
      <c r="C904" s="188" t="s">
        <v>839</v>
      </c>
      <c r="D904" s="188">
        <v>10</v>
      </c>
      <c r="E904" s="193">
        <v>2805.75</v>
      </c>
      <c r="F904" s="188" t="s">
        <v>1222</v>
      </c>
      <c r="G904" s="196">
        <v>46125</v>
      </c>
    </row>
    <row r="905" spans="1:7" ht="15.75" customHeight="1" x14ac:dyDescent="0.3">
      <c r="A905" s="188">
        <v>3599</v>
      </c>
      <c r="B905" s="188" t="s">
        <v>821</v>
      </c>
      <c r="C905" s="188" t="s">
        <v>840</v>
      </c>
      <c r="D905" s="188">
        <v>10</v>
      </c>
      <c r="E905" s="193">
        <v>3045.35</v>
      </c>
      <c r="F905" s="188" t="s">
        <v>1222</v>
      </c>
      <c r="G905" s="196">
        <v>46125</v>
      </c>
    </row>
    <row r="906" spans="1:7" ht="15.75" customHeight="1" x14ac:dyDescent="0.3">
      <c r="A906" s="188">
        <v>3600</v>
      </c>
      <c r="B906" s="188" t="s">
        <v>821</v>
      </c>
      <c r="C906" s="188" t="s">
        <v>841</v>
      </c>
      <c r="D906" s="188">
        <v>10</v>
      </c>
      <c r="E906" s="193">
        <v>3146.09</v>
      </c>
      <c r="F906" s="188" t="s">
        <v>1222</v>
      </c>
      <c r="G906" s="196">
        <v>46125</v>
      </c>
    </row>
    <row r="907" spans="1:7" ht="15.75" customHeight="1" x14ac:dyDescent="0.3">
      <c r="A907" s="188">
        <v>3601</v>
      </c>
      <c r="B907" s="188" t="s">
        <v>821</v>
      </c>
      <c r="C907" s="188" t="s">
        <v>842</v>
      </c>
      <c r="D907" s="188">
        <v>10</v>
      </c>
      <c r="E907" s="193">
        <v>3223.69</v>
      </c>
      <c r="F907" s="188" t="s">
        <v>1222</v>
      </c>
      <c r="G907" s="196">
        <v>46125</v>
      </c>
    </row>
    <row r="908" spans="1:7" ht="15.75" customHeight="1" x14ac:dyDescent="0.3">
      <c r="A908" s="188">
        <v>3602</v>
      </c>
      <c r="B908" s="188" t="s">
        <v>821</v>
      </c>
      <c r="C908" s="188" t="s">
        <v>843</v>
      </c>
      <c r="D908" s="188">
        <v>10</v>
      </c>
      <c r="E908" s="193">
        <v>3642.99</v>
      </c>
      <c r="F908" s="188" t="s">
        <v>1222</v>
      </c>
      <c r="G908" s="196">
        <v>46125</v>
      </c>
    </row>
    <row r="909" spans="1:7" ht="15.75" customHeight="1" x14ac:dyDescent="0.3">
      <c r="A909" s="188">
        <v>3603</v>
      </c>
      <c r="B909" s="188" t="s">
        <v>821</v>
      </c>
      <c r="C909" s="188" t="s">
        <v>844</v>
      </c>
      <c r="D909" s="188">
        <v>10</v>
      </c>
      <c r="E909" s="193">
        <v>3754.63</v>
      </c>
      <c r="F909" s="188" t="s">
        <v>1222</v>
      </c>
      <c r="G909" s="196">
        <v>46125</v>
      </c>
    </row>
    <row r="910" spans="1:7" ht="15.75" customHeight="1" x14ac:dyDescent="0.3">
      <c r="A910" s="188">
        <v>3604</v>
      </c>
      <c r="B910" s="188" t="s">
        <v>821</v>
      </c>
      <c r="C910" s="188" t="s">
        <v>845</v>
      </c>
      <c r="D910" s="188">
        <v>10</v>
      </c>
      <c r="E910" s="193">
        <v>4337.29</v>
      </c>
      <c r="F910" s="188" t="s">
        <v>1222</v>
      </c>
      <c r="G910" s="196">
        <v>46125</v>
      </c>
    </row>
    <row r="911" spans="1:7" ht="15.75" customHeight="1" x14ac:dyDescent="0.3">
      <c r="A911" s="188">
        <v>3605</v>
      </c>
      <c r="B911" s="188" t="s">
        <v>821</v>
      </c>
      <c r="C911" s="188" t="s">
        <v>846</v>
      </c>
      <c r="D911" s="188">
        <v>10</v>
      </c>
      <c r="E911" s="193">
        <v>4552.3900000000003</v>
      </c>
      <c r="F911" s="188" t="s">
        <v>1222</v>
      </c>
      <c r="G911" s="196">
        <v>46125</v>
      </c>
    </row>
    <row r="912" spans="1:7" ht="15.75" customHeight="1" x14ac:dyDescent="0.3">
      <c r="A912" s="188">
        <v>3606</v>
      </c>
      <c r="B912" s="188" t="s">
        <v>821</v>
      </c>
      <c r="C912" s="188" t="s">
        <v>847</v>
      </c>
      <c r="D912" s="188">
        <v>10</v>
      </c>
      <c r="E912" s="193">
        <v>4798.78</v>
      </c>
      <c r="F912" s="188" t="s">
        <v>1222</v>
      </c>
      <c r="G912" s="196">
        <v>46125</v>
      </c>
    </row>
    <row r="913" spans="1:7" ht="15.75" customHeight="1" x14ac:dyDescent="0.3">
      <c r="A913" s="188">
        <v>3607</v>
      </c>
      <c r="B913" s="188" t="s">
        <v>821</v>
      </c>
      <c r="C913" s="188" t="s">
        <v>848</v>
      </c>
      <c r="D913" s="188">
        <v>10</v>
      </c>
      <c r="E913" s="193">
        <v>5015.24</v>
      </c>
      <c r="F913" s="188" t="s">
        <v>1222</v>
      </c>
      <c r="G913" s="196">
        <v>46125</v>
      </c>
    </row>
    <row r="914" spans="1:7" ht="15.75" customHeight="1" x14ac:dyDescent="0.3">
      <c r="A914" s="188">
        <v>3608</v>
      </c>
      <c r="B914" s="188" t="s">
        <v>821</v>
      </c>
      <c r="C914" s="188" t="s">
        <v>849</v>
      </c>
      <c r="D914" s="188">
        <v>10</v>
      </c>
      <c r="E914" s="193">
        <v>5562.51</v>
      </c>
      <c r="F914" s="188" t="s">
        <v>1222</v>
      </c>
      <c r="G914" s="196">
        <v>46125</v>
      </c>
    </row>
    <row r="915" spans="1:7" ht="15.75" customHeight="1" x14ac:dyDescent="0.3">
      <c r="A915" s="188">
        <v>3609</v>
      </c>
      <c r="B915" s="188" t="s">
        <v>821</v>
      </c>
      <c r="C915" s="188" t="s">
        <v>850</v>
      </c>
      <c r="D915" s="188">
        <v>10</v>
      </c>
      <c r="E915" s="193">
        <v>5923.27</v>
      </c>
      <c r="F915" s="188" t="s">
        <v>1222</v>
      </c>
      <c r="G915" s="196">
        <v>46125</v>
      </c>
    </row>
    <row r="916" spans="1:7" ht="15.75" customHeight="1" x14ac:dyDescent="0.3">
      <c r="A916" s="188">
        <v>3610</v>
      </c>
      <c r="B916" s="188" t="s">
        <v>821</v>
      </c>
      <c r="C916" s="188" t="s">
        <v>851</v>
      </c>
      <c r="D916" s="188">
        <v>10</v>
      </c>
      <c r="E916" s="193">
        <v>6379.32</v>
      </c>
      <c r="F916" s="188" t="s">
        <v>1222</v>
      </c>
      <c r="G916" s="196">
        <v>46125</v>
      </c>
    </row>
    <row r="917" spans="1:7" ht="15.75" customHeight="1" x14ac:dyDescent="0.3">
      <c r="A917" s="188">
        <v>3611</v>
      </c>
      <c r="B917" s="188" t="s">
        <v>821</v>
      </c>
      <c r="C917" s="188" t="s">
        <v>852</v>
      </c>
      <c r="D917" s="188">
        <v>10</v>
      </c>
      <c r="E917" s="193">
        <v>6409.28</v>
      </c>
      <c r="F917" s="188" t="s">
        <v>1222</v>
      </c>
      <c r="G917" s="196">
        <v>46125</v>
      </c>
    </row>
    <row r="918" spans="1:7" ht="15.75" customHeight="1" x14ac:dyDescent="0.3">
      <c r="A918" s="188">
        <v>3612</v>
      </c>
      <c r="B918" s="188" t="s">
        <v>821</v>
      </c>
      <c r="C918" s="188" t="s">
        <v>853</v>
      </c>
      <c r="D918" s="188">
        <v>5</v>
      </c>
      <c r="E918" s="193">
        <v>6971.51</v>
      </c>
      <c r="F918" s="188" t="s">
        <v>1222</v>
      </c>
      <c r="G918" s="196">
        <v>46125</v>
      </c>
    </row>
    <row r="919" spans="1:7" ht="15.75" customHeight="1" x14ac:dyDescent="0.3">
      <c r="A919" s="188">
        <v>3613</v>
      </c>
      <c r="B919" s="188" t="s">
        <v>821</v>
      </c>
      <c r="C919" s="188" t="s">
        <v>854</v>
      </c>
      <c r="D919" s="188">
        <v>5</v>
      </c>
      <c r="E919" s="193">
        <v>7326.83</v>
      </c>
      <c r="F919" s="188" t="s">
        <v>1222</v>
      </c>
      <c r="G919" s="196">
        <v>46125</v>
      </c>
    </row>
    <row r="920" spans="1:7" ht="15.75" customHeight="1" x14ac:dyDescent="0.3">
      <c r="A920" s="188">
        <v>3614</v>
      </c>
      <c r="B920" s="188" t="s">
        <v>821</v>
      </c>
      <c r="C920" s="188" t="s">
        <v>855</v>
      </c>
      <c r="D920" s="188">
        <v>5</v>
      </c>
      <c r="E920" s="193">
        <v>7801.94</v>
      </c>
      <c r="F920" s="188" t="s">
        <v>1222</v>
      </c>
      <c r="G920" s="196">
        <v>46125</v>
      </c>
    </row>
    <row r="921" spans="1:7" ht="15.75" customHeight="1" x14ac:dyDescent="0.3">
      <c r="A921" s="188">
        <v>3615</v>
      </c>
      <c r="B921" s="188" t="s">
        <v>821</v>
      </c>
      <c r="C921" s="188" t="s">
        <v>856</v>
      </c>
      <c r="D921" s="188">
        <v>5</v>
      </c>
      <c r="E921" s="193">
        <v>8127.32</v>
      </c>
      <c r="F921" s="188" t="s">
        <v>1222</v>
      </c>
      <c r="G921" s="196">
        <v>46125</v>
      </c>
    </row>
    <row r="922" spans="1:7" ht="15.75" customHeight="1" x14ac:dyDescent="0.3">
      <c r="A922" s="188">
        <v>3616</v>
      </c>
      <c r="B922" s="188" t="s">
        <v>821</v>
      </c>
      <c r="C922" s="188" t="s">
        <v>857</v>
      </c>
      <c r="D922" s="188">
        <v>5</v>
      </c>
      <c r="E922" s="193">
        <v>8814.7999999999993</v>
      </c>
      <c r="F922" s="188" t="s">
        <v>1222</v>
      </c>
      <c r="G922" s="196">
        <v>46125</v>
      </c>
    </row>
    <row r="923" spans="1:7" ht="15.75" customHeight="1" x14ac:dyDescent="0.3">
      <c r="A923" s="188">
        <v>3617</v>
      </c>
      <c r="B923" s="188" t="s">
        <v>821</v>
      </c>
      <c r="C923" s="188" t="s">
        <v>858</v>
      </c>
      <c r="D923" s="188">
        <v>5</v>
      </c>
      <c r="E923" s="193">
        <v>9295.36</v>
      </c>
      <c r="F923" s="188" t="s">
        <v>1222</v>
      </c>
      <c r="G923" s="196">
        <v>46125</v>
      </c>
    </row>
    <row r="924" spans="1:7" ht="15.75" customHeight="1" x14ac:dyDescent="0.3">
      <c r="A924" s="188">
        <v>3618</v>
      </c>
      <c r="B924" s="188" t="s">
        <v>821</v>
      </c>
      <c r="C924" s="188" t="s">
        <v>859</v>
      </c>
      <c r="D924" s="188">
        <v>5</v>
      </c>
      <c r="E924" s="193">
        <v>10997.37</v>
      </c>
      <c r="F924" s="188" t="s">
        <v>1222</v>
      </c>
      <c r="G924" s="196">
        <v>46125</v>
      </c>
    </row>
    <row r="925" spans="1:7" ht="15.75" customHeight="1" x14ac:dyDescent="0.3">
      <c r="A925" s="188">
        <v>3619</v>
      </c>
      <c r="B925" s="188" t="s">
        <v>821</v>
      </c>
      <c r="C925" s="188" t="s">
        <v>860</v>
      </c>
      <c r="D925" s="188">
        <v>5</v>
      </c>
      <c r="E925" s="193">
        <v>11389.51</v>
      </c>
      <c r="F925" s="188" t="s">
        <v>1222</v>
      </c>
      <c r="G925" s="196">
        <v>46125</v>
      </c>
    </row>
    <row r="926" spans="1:7" ht="15.75" customHeight="1" x14ac:dyDescent="0.3">
      <c r="A926" s="188">
        <v>3620</v>
      </c>
      <c r="B926" s="188" t="s">
        <v>821</v>
      </c>
      <c r="C926" s="188" t="s">
        <v>861</v>
      </c>
      <c r="D926" s="188">
        <v>5</v>
      </c>
      <c r="E926" s="193">
        <v>12412.52</v>
      </c>
      <c r="F926" s="188" t="s">
        <v>1222</v>
      </c>
      <c r="G926" s="196">
        <v>46125</v>
      </c>
    </row>
    <row r="927" spans="1:7" ht="15.75" customHeight="1" x14ac:dyDescent="0.3">
      <c r="A927" s="188">
        <v>3621</v>
      </c>
      <c r="B927" s="188" t="s">
        <v>821</v>
      </c>
      <c r="C927" s="188" t="s">
        <v>862</v>
      </c>
      <c r="D927" s="188">
        <v>5</v>
      </c>
      <c r="E927" s="193">
        <v>12787.64</v>
      </c>
      <c r="F927" s="188" t="s">
        <v>1222</v>
      </c>
      <c r="G927" s="196">
        <v>46125</v>
      </c>
    </row>
    <row r="928" spans="1:7" ht="15.75" customHeight="1" x14ac:dyDescent="0.3">
      <c r="A928" s="188">
        <v>3622</v>
      </c>
      <c r="B928" s="188" t="s">
        <v>821</v>
      </c>
      <c r="C928" s="188" t="s">
        <v>863</v>
      </c>
      <c r="D928" s="188">
        <v>5</v>
      </c>
      <c r="E928" s="193">
        <v>13742.44</v>
      </c>
      <c r="F928" s="188" t="s">
        <v>1222</v>
      </c>
      <c r="G928" s="196">
        <v>46125</v>
      </c>
    </row>
    <row r="929" spans="1:7" ht="15.75" customHeight="1" x14ac:dyDescent="0.3">
      <c r="A929" s="188">
        <v>3623</v>
      </c>
      <c r="B929" s="188" t="s">
        <v>821</v>
      </c>
      <c r="C929" s="188" t="s">
        <v>864</v>
      </c>
      <c r="D929" s="188">
        <v>5</v>
      </c>
      <c r="E929" s="193">
        <v>14032.29</v>
      </c>
      <c r="F929" s="188" t="s">
        <v>1222</v>
      </c>
      <c r="G929" s="196">
        <v>46125</v>
      </c>
    </row>
    <row r="930" spans="1:7" ht="15.75" customHeight="1" x14ac:dyDescent="0.3">
      <c r="A930" s="188">
        <v>3624</v>
      </c>
      <c r="B930" s="188" t="s">
        <v>821</v>
      </c>
      <c r="C930" s="188" t="s">
        <v>865</v>
      </c>
      <c r="D930" s="188">
        <v>5</v>
      </c>
      <c r="E930" s="193">
        <v>14970.05</v>
      </c>
      <c r="F930" s="188" t="s">
        <v>1222</v>
      </c>
      <c r="G930" s="196">
        <v>46125</v>
      </c>
    </row>
    <row r="931" spans="1:7" ht="15.75" customHeight="1" x14ac:dyDescent="0.3">
      <c r="A931" s="188">
        <v>3625</v>
      </c>
      <c r="B931" s="188" t="s">
        <v>821</v>
      </c>
      <c r="C931" s="188" t="s">
        <v>866</v>
      </c>
      <c r="D931" s="188">
        <v>5</v>
      </c>
      <c r="E931" s="193">
        <v>15882.24</v>
      </c>
      <c r="F931" s="188" t="s">
        <v>1222</v>
      </c>
      <c r="G931" s="196">
        <v>46125</v>
      </c>
    </row>
    <row r="932" spans="1:7" ht="15.75" customHeight="1" x14ac:dyDescent="0.3">
      <c r="A932" s="188">
        <v>3626</v>
      </c>
      <c r="B932" s="188" t="s">
        <v>821</v>
      </c>
      <c r="C932" s="188" t="s">
        <v>867</v>
      </c>
      <c r="D932" s="188">
        <v>5</v>
      </c>
      <c r="E932" s="193">
        <v>17203.63</v>
      </c>
      <c r="F932" s="188" t="s">
        <v>1222</v>
      </c>
      <c r="G932" s="196">
        <v>46125</v>
      </c>
    </row>
    <row r="933" spans="1:7" ht="15.75" customHeight="1" x14ac:dyDescent="0.3">
      <c r="A933" s="188">
        <v>3627</v>
      </c>
      <c r="B933" s="188" t="s">
        <v>821</v>
      </c>
      <c r="C933" s="188" t="s">
        <v>868</v>
      </c>
      <c r="D933" s="188">
        <v>5</v>
      </c>
      <c r="E933" s="193">
        <v>17834.48</v>
      </c>
      <c r="F933" s="188" t="s">
        <v>1222</v>
      </c>
      <c r="G933" s="196">
        <v>46125</v>
      </c>
    </row>
    <row r="934" spans="1:7" ht="15.75" customHeight="1" x14ac:dyDescent="0.3">
      <c r="A934" s="188">
        <v>3628</v>
      </c>
      <c r="B934" s="188" t="s">
        <v>821</v>
      </c>
      <c r="C934" s="188" t="s">
        <v>869</v>
      </c>
      <c r="D934" s="188">
        <v>5</v>
      </c>
      <c r="E934" s="193">
        <v>19565.07</v>
      </c>
      <c r="F934" s="188" t="s">
        <v>1222</v>
      </c>
      <c r="G934" s="196">
        <v>46125</v>
      </c>
    </row>
    <row r="935" spans="1:7" ht="15.75" customHeight="1" x14ac:dyDescent="0.3">
      <c r="A935" s="188">
        <v>3629</v>
      </c>
      <c r="B935" s="188" t="s">
        <v>821</v>
      </c>
      <c r="C935" s="188" t="s">
        <v>870</v>
      </c>
      <c r="D935" s="188">
        <v>5</v>
      </c>
      <c r="E935" s="193">
        <v>20127.73</v>
      </c>
      <c r="F935" s="188" t="s">
        <v>1222</v>
      </c>
      <c r="G935" s="196">
        <v>46125</v>
      </c>
    </row>
    <row r="936" spans="1:7" ht="15.75" customHeight="1" x14ac:dyDescent="0.3">
      <c r="A936" s="188"/>
      <c r="B936" s="188"/>
      <c r="C936" s="194" t="s">
        <v>1429</v>
      </c>
      <c r="D936" s="188"/>
      <c r="E936" s="188"/>
      <c r="F936" s="188"/>
      <c r="G936" s="188"/>
    </row>
    <row r="937" spans="1:7" ht="15.75" customHeight="1" x14ac:dyDescent="0.3">
      <c r="A937" s="188">
        <v>14146</v>
      </c>
      <c r="B937" s="188">
        <v>12578</v>
      </c>
      <c r="C937" s="188" t="s">
        <v>872</v>
      </c>
      <c r="D937" s="188">
        <v>0</v>
      </c>
      <c r="E937" s="193">
        <v>10730.06</v>
      </c>
      <c r="F937" s="188" t="s">
        <v>1222</v>
      </c>
      <c r="G937" s="196">
        <v>46099</v>
      </c>
    </row>
    <row r="938" spans="1:7" ht="15.75" customHeight="1" x14ac:dyDescent="0.3">
      <c r="A938" s="188">
        <v>14149</v>
      </c>
      <c r="B938" s="188">
        <v>12579</v>
      </c>
      <c r="C938" s="188" t="s">
        <v>873</v>
      </c>
      <c r="D938" s="188">
        <v>0</v>
      </c>
      <c r="E938" s="193">
        <v>7244.57</v>
      </c>
      <c r="F938" s="188" t="s">
        <v>1222</v>
      </c>
      <c r="G938" s="196">
        <v>46099</v>
      </c>
    </row>
    <row r="939" spans="1:7" ht="15.75" customHeight="1" x14ac:dyDescent="0.3">
      <c r="A939" s="188"/>
      <c r="B939" s="188"/>
      <c r="C939" s="194" t="s">
        <v>1430</v>
      </c>
      <c r="D939" s="188"/>
      <c r="E939" s="188"/>
      <c r="F939" s="188"/>
      <c r="G939" s="188"/>
    </row>
    <row r="940" spans="1:7" ht="15.75" customHeight="1" x14ac:dyDescent="0.3">
      <c r="A940" s="188">
        <v>3641</v>
      </c>
      <c r="B940" s="188" t="s">
        <v>821</v>
      </c>
      <c r="C940" s="188" t="s">
        <v>875</v>
      </c>
      <c r="D940" s="188">
        <v>0</v>
      </c>
      <c r="E940" s="193">
        <v>6563.93</v>
      </c>
      <c r="F940" s="188" t="s">
        <v>1222</v>
      </c>
      <c r="G940" s="196">
        <v>46125</v>
      </c>
    </row>
    <row r="941" spans="1:7" ht="15.75" customHeight="1" x14ac:dyDescent="0.3">
      <c r="A941" s="188">
        <v>3642</v>
      </c>
      <c r="B941" s="188" t="s">
        <v>821</v>
      </c>
      <c r="C941" s="188" t="s">
        <v>876</v>
      </c>
      <c r="D941" s="188">
        <v>0</v>
      </c>
      <c r="E941" s="193">
        <v>8577.94</v>
      </c>
      <c r="F941" s="188" t="s">
        <v>1222</v>
      </c>
      <c r="G941" s="196">
        <v>46125</v>
      </c>
    </row>
    <row r="942" spans="1:7" ht="15.75" customHeight="1" x14ac:dyDescent="0.3">
      <c r="A942" s="188">
        <v>3643</v>
      </c>
      <c r="B942" s="188" t="s">
        <v>821</v>
      </c>
      <c r="C942" s="188" t="s">
        <v>877</v>
      </c>
      <c r="D942" s="188">
        <v>0</v>
      </c>
      <c r="E942" s="193">
        <v>9491.56</v>
      </c>
      <c r="F942" s="188" t="s">
        <v>1222</v>
      </c>
      <c r="G942" s="196">
        <v>46125</v>
      </c>
    </row>
    <row r="943" spans="1:7" ht="15.75" customHeight="1" x14ac:dyDescent="0.3">
      <c r="A943" s="188">
        <v>3644</v>
      </c>
      <c r="B943" s="188" t="s">
        <v>821</v>
      </c>
      <c r="C943" s="188" t="s">
        <v>878</v>
      </c>
      <c r="D943" s="188">
        <v>25</v>
      </c>
      <c r="E943" s="193">
        <v>1529.03</v>
      </c>
      <c r="F943" s="188" t="s">
        <v>1222</v>
      </c>
      <c r="G943" s="196">
        <v>46125</v>
      </c>
    </row>
    <row r="944" spans="1:7" ht="15.75" customHeight="1" x14ac:dyDescent="0.3">
      <c r="A944" s="188">
        <v>3645</v>
      </c>
      <c r="B944" s="188" t="s">
        <v>821</v>
      </c>
      <c r="C944" s="188" t="s">
        <v>879</v>
      </c>
      <c r="D944" s="188">
        <v>25</v>
      </c>
      <c r="E944" s="193">
        <v>1641.02</v>
      </c>
      <c r="F944" s="188" t="s">
        <v>1222</v>
      </c>
      <c r="G944" s="196">
        <v>46125</v>
      </c>
    </row>
    <row r="945" spans="1:7" ht="15.75" customHeight="1" x14ac:dyDescent="0.3">
      <c r="A945" s="188">
        <v>3646</v>
      </c>
      <c r="B945" s="188" t="s">
        <v>821</v>
      </c>
      <c r="C945" s="188" t="s">
        <v>880</v>
      </c>
      <c r="D945" s="188">
        <v>25</v>
      </c>
      <c r="E945" s="193">
        <v>2032.61</v>
      </c>
      <c r="F945" s="188" t="s">
        <v>1222</v>
      </c>
      <c r="G945" s="196">
        <v>46125</v>
      </c>
    </row>
    <row r="946" spans="1:7" ht="15.75" customHeight="1" x14ac:dyDescent="0.3">
      <c r="A946" s="188">
        <v>3647</v>
      </c>
      <c r="B946" s="188" t="s">
        <v>821</v>
      </c>
      <c r="C946" s="188" t="s">
        <v>881</v>
      </c>
      <c r="D946" s="188">
        <v>25</v>
      </c>
      <c r="E946" s="193">
        <v>2778.46</v>
      </c>
      <c r="F946" s="188" t="s">
        <v>1222</v>
      </c>
      <c r="G946" s="196">
        <v>46125</v>
      </c>
    </row>
    <row r="947" spans="1:7" ht="15.75" customHeight="1" x14ac:dyDescent="0.3">
      <c r="A947" s="188">
        <v>3648</v>
      </c>
      <c r="B947" s="188" t="s">
        <v>821</v>
      </c>
      <c r="C947" s="188" t="s">
        <v>882</v>
      </c>
      <c r="D947" s="188">
        <v>20</v>
      </c>
      <c r="E947" s="193">
        <v>3916.05</v>
      </c>
      <c r="F947" s="188" t="s">
        <v>1222</v>
      </c>
      <c r="G947" s="196">
        <v>46125</v>
      </c>
    </row>
    <row r="948" spans="1:7" ht="15.75" customHeight="1" x14ac:dyDescent="0.3">
      <c r="A948" s="188">
        <v>3649</v>
      </c>
      <c r="B948" s="188" t="s">
        <v>821</v>
      </c>
      <c r="C948" s="188" t="s">
        <v>883</v>
      </c>
      <c r="D948" s="188">
        <v>20</v>
      </c>
      <c r="E948" s="193">
        <v>6452.09</v>
      </c>
      <c r="F948" s="188" t="s">
        <v>1222</v>
      </c>
      <c r="G948" s="196">
        <v>46125</v>
      </c>
    </row>
    <row r="949" spans="1:7" ht="15.75" customHeight="1" x14ac:dyDescent="0.3">
      <c r="A949" s="188">
        <v>3650</v>
      </c>
      <c r="B949" s="188" t="s">
        <v>821</v>
      </c>
      <c r="C949" s="188" t="s">
        <v>884</v>
      </c>
      <c r="D949" s="188">
        <v>20</v>
      </c>
      <c r="E949" s="193">
        <v>9379.7099999999991</v>
      </c>
      <c r="F949" s="188" t="s">
        <v>1222</v>
      </c>
      <c r="G949" s="196">
        <v>46125</v>
      </c>
    </row>
    <row r="950" spans="1:7" ht="15.75" customHeight="1" x14ac:dyDescent="0.3">
      <c r="A950" s="188">
        <v>3651</v>
      </c>
      <c r="B950" s="188" t="s">
        <v>821</v>
      </c>
      <c r="C950" s="188" t="s">
        <v>885</v>
      </c>
      <c r="D950" s="188">
        <v>20</v>
      </c>
      <c r="E950" s="193">
        <v>2523.09</v>
      </c>
      <c r="F950" s="188" t="s">
        <v>1222</v>
      </c>
      <c r="G950" s="196">
        <v>46125</v>
      </c>
    </row>
    <row r="951" spans="1:7" ht="15.75" customHeight="1" x14ac:dyDescent="0.3">
      <c r="A951" s="188">
        <v>3652</v>
      </c>
      <c r="B951" s="188" t="s">
        <v>821</v>
      </c>
      <c r="C951" s="188" t="s">
        <v>886</v>
      </c>
      <c r="D951" s="188">
        <v>20</v>
      </c>
      <c r="E951" s="193">
        <v>2851.45</v>
      </c>
      <c r="F951" s="188" t="s">
        <v>1222</v>
      </c>
      <c r="G951" s="196">
        <v>46125</v>
      </c>
    </row>
    <row r="952" spans="1:7" ht="15.75" customHeight="1" x14ac:dyDescent="0.3">
      <c r="A952" s="188">
        <v>3653</v>
      </c>
      <c r="B952" s="188" t="s">
        <v>821</v>
      </c>
      <c r="C952" s="188" t="s">
        <v>887</v>
      </c>
      <c r="D952" s="188">
        <v>20</v>
      </c>
      <c r="E952" s="193">
        <v>2511.34</v>
      </c>
      <c r="F952" s="188" t="s">
        <v>1222</v>
      </c>
      <c r="G952" s="196">
        <v>46125</v>
      </c>
    </row>
    <row r="953" spans="1:7" ht="15.75" customHeight="1" x14ac:dyDescent="0.3">
      <c r="A953" s="188">
        <v>3654</v>
      </c>
      <c r="B953" s="188" t="s">
        <v>821</v>
      </c>
      <c r="C953" s="188" t="s">
        <v>888</v>
      </c>
      <c r="D953" s="188">
        <v>20</v>
      </c>
      <c r="E953" s="193">
        <v>2834.14</v>
      </c>
      <c r="F953" s="188" t="s">
        <v>1222</v>
      </c>
      <c r="G953" s="196">
        <v>46125</v>
      </c>
    </row>
    <row r="954" spans="1:7" ht="15.75" customHeight="1" x14ac:dyDescent="0.3">
      <c r="A954" s="188">
        <v>3655</v>
      </c>
      <c r="B954" s="188" t="s">
        <v>821</v>
      </c>
      <c r="C954" s="188" t="s">
        <v>889</v>
      </c>
      <c r="D954" s="188">
        <v>20</v>
      </c>
      <c r="E954" s="193">
        <v>2609.5100000000002</v>
      </c>
      <c r="F954" s="188" t="s">
        <v>1222</v>
      </c>
      <c r="G954" s="196">
        <v>46125</v>
      </c>
    </row>
    <row r="955" spans="1:7" ht="15.75" customHeight="1" x14ac:dyDescent="0.3">
      <c r="A955" s="188">
        <v>3656</v>
      </c>
      <c r="B955" s="188" t="s">
        <v>821</v>
      </c>
      <c r="C955" s="188" t="s">
        <v>890</v>
      </c>
      <c r="D955" s="188">
        <v>20</v>
      </c>
      <c r="E955" s="193">
        <v>2937.86</v>
      </c>
      <c r="F955" s="188" t="s">
        <v>1222</v>
      </c>
      <c r="G955" s="196">
        <v>46125</v>
      </c>
    </row>
    <row r="956" spans="1:7" ht="15.75" customHeight="1" x14ac:dyDescent="0.3">
      <c r="A956" s="188">
        <v>3657</v>
      </c>
      <c r="B956" s="188" t="s">
        <v>821</v>
      </c>
      <c r="C956" s="188" t="s">
        <v>891</v>
      </c>
      <c r="D956" s="188">
        <v>10</v>
      </c>
      <c r="E956" s="193">
        <v>4233.96</v>
      </c>
      <c r="F956" s="188" t="s">
        <v>1222</v>
      </c>
      <c r="G956" s="196">
        <v>46125</v>
      </c>
    </row>
    <row r="957" spans="1:7" ht="15.75" customHeight="1" x14ac:dyDescent="0.3">
      <c r="A957" s="188">
        <v>3658</v>
      </c>
      <c r="B957" s="188" t="s">
        <v>821</v>
      </c>
      <c r="C957" s="188" t="s">
        <v>892</v>
      </c>
      <c r="D957" s="188">
        <v>10</v>
      </c>
      <c r="E957" s="193">
        <v>6774.24</v>
      </c>
      <c r="F957" s="188" t="s">
        <v>1222</v>
      </c>
      <c r="G957" s="196">
        <v>46125</v>
      </c>
    </row>
    <row r="958" spans="1:7" ht="15.75" customHeight="1" x14ac:dyDescent="0.3">
      <c r="A958" s="188">
        <v>3659</v>
      </c>
      <c r="B958" s="188" t="s">
        <v>821</v>
      </c>
      <c r="C958" s="188" t="s">
        <v>893</v>
      </c>
      <c r="D958" s="188">
        <v>10</v>
      </c>
      <c r="E958" s="193">
        <v>8899.8700000000008</v>
      </c>
      <c r="F958" s="188" t="s">
        <v>1222</v>
      </c>
      <c r="G958" s="196">
        <v>46125</v>
      </c>
    </row>
    <row r="959" spans="1:7" ht="15.75" customHeight="1" x14ac:dyDescent="0.3">
      <c r="A959" s="188">
        <v>3660</v>
      </c>
      <c r="B959" s="188" t="s">
        <v>821</v>
      </c>
      <c r="C959" s="188" t="s">
        <v>894</v>
      </c>
      <c r="D959" s="188">
        <v>10</v>
      </c>
      <c r="E959" s="193">
        <v>2886.69</v>
      </c>
      <c r="F959" s="188" t="s">
        <v>1222</v>
      </c>
      <c r="G959" s="196">
        <v>46125</v>
      </c>
    </row>
    <row r="960" spans="1:7" ht="15.75" customHeight="1" x14ac:dyDescent="0.3">
      <c r="A960" s="188">
        <v>3661</v>
      </c>
      <c r="B960" s="188" t="s">
        <v>821</v>
      </c>
      <c r="C960" s="188" t="s">
        <v>895</v>
      </c>
      <c r="D960" s="188">
        <v>10</v>
      </c>
      <c r="E960" s="193">
        <v>3168.05</v>
      </c>
      <c r="F960" s="188" t="s">
        <v>1222</v>
      </c>
      <c r="G960" s="196">
        <v>46125</v>
      </c>
    </row>
    <row r="961" spans="1:7" ht="15.75" customHeight="1" x14ac:dyDescent="0.3">
      <c r="A961" s="188">
        <v>3662</v>
      </c>
      <c r="B961" s="188" t="s">
        <v>821</v>
      </c>
      <c r="C961" s="188" t="s">
        <v>896</v>
      </c>
      <c r="D961" s="188">
        <v>10</v>
      </c>
      <c r="E961" s="193">
        <v>4424.8599999999997</v>
      </c>
      <c r="F961" s="188" t="s">
        <v>1222</v>
      </c>
      <c r="G961" s="196">
        <v>46125</v>
      </c>
    </row>
    <row r="962" spans="1:7" ht="15.75" customHeight="1" x14ac:dyDescent="0.3">
      <c r="A962" s="188">
        <v>3663</v>
      </c>
      <c r="B962" s="188" t="s">
        <v>821</v>
      </c>
      <c r="C962" s="188" t="s">
        <v>897</v>
      </c>
      <c r="D962" s="188">
        <v>10</v>
      </c>
      <c r="E962" s="193">
        <v>6795.83</v>
      </c>
      <c r="F962" s="188" t="s">
        <v>1222</v>
      </c>
      <c r="G962" s="196">
        <v>46125</v>
      </c>
    </row>
    <row r="963" spans="1:7" ht="15.75" customHeight="1" x14ac:dyDescent="0.3">
      <c r="A963" s="188">
        <v>3664</v>
      </c>
      <c r="B963" s="188" t="s">
        <v>821</v>
      </c>
      <c r="C963" s="188" t="s">
        <v>898</v>
      </c>
      <c r="D963" s="188">
        <v>10</v>
      </c>
      <c r="E963" s="193">
        <v>11183.86</v>
      </c>
      <c r="F963" s="188" t="s">
        <v>1222</v>
      </c>
      <c r="G963" s="196">
        <v>46125</v>
      </c>
    </row>
    <row r="964" spans="1:7" ht="15.75" customHeight="1" x14ac:dyDescent="0.3">
      <c r="A964" s="188">
        <v>3665</v>
      </c>
      <c r="B964" s="188" t="s">
        <v>821</v>
      </c>
      <c r="C964" s="188" t="s">
        <v>899</v>
      </c>
      <c r="D964" s="188">
        <v>5</v>
      </c>
      <c r="E964" s="193">
        <v>3757.79</v>
      </c>
      <c r="F964" s="188" t="s">
        <v>1222</v>
      </c>
      <c r="G964" s="196">
        <v>46125</v>
      </c>
    </row>
    <row r="965" spans="1:7" ht="15.75" customHeight="1" x14ac:dyDescent="0.3">
      <c r="A965" s="188">
        <v>3666</v>
      </c>
      <c r="B965" s="188" t="s">
        <v>821</v>
      </c>
      <c r="C965" s="188" t="s">
        <v>900</v>
      </c>
      <c r="D965" s="188">
        <v>5</v>
      </c>
      <c r="E965" s="193">
        <v>4799.8500000000004</v>
      </c>
      <c r="F965" s="188" t="s">
        <v>1222</v>
      </c>
      <c r="G965" s="196">
        <v>46125</v>
      </c>
    </row>
    <row r="966" spans="1:7" ht="15.75" customHeight="1" x14ac:dyDescent="0.3">
      <c r="A966" s="188">
        <v>3667</v>
      </c>
      <c r="B966" s="188" t="s">
        <v>821</v>
      </c>
      <c r="C966" s="188" t="s">
        <v>901</v>
      </c>
      <c r="D966" s="188">
        <v>5</v>
      </c>
      <c r="E966" s="193">
        <v>7603.84</v>
      </c>
      <c r="F966" s="188" t="s">
        <v>1222</v>
      </c>
      <c r="G966" s="196">
        <v>46125</v>
      </c>
    </row>
    <row r="967" spans="1:7" ht="15.75" customHeight="1" x14ac:dyDescent="0.3">
      <c r="A967" s="188">
        <v>3668</v>
      </c>
      <c r="B967" s="188" t="s">
        <v>821</v>
      </c>
      <c r="C967" s="188" t="s">
        <v>902</v>
      </c>
      <c r="D967" s="188">
        <v>5</v>
      </c>
      <c r="E967" s="193">
        <v>11532.45</v>
      </c>
      <c r="F967" s="188" t="s">
        <v>1222</v>
      </c>
      <c r="G967" s="196">
        <v>46125</v>
      </c>
    </row>
    <row r="968" spans="1:7" ht="15.75" customHeight="1" x14ac:dyDescent="0.3">
      <c r="A968" s="188">
        <v>3669</v>
      </c>
      <c r="B968" s="188" t="s">
        <v>821</v>
      </c>
      <c r="C968" s="188" t="s">
        <v>903</v>
      </c>
      <c r="D968" s="188">
        <v>2</v>
      </c>
      <c r="E968" s="193">
        <v>4372.16</v>
      </c>
      <c r="F968" s="188" t="s">
        <v>1222</v>
      </c>
      <c r="G968" s="196">
        <v>46125</v>
      </c>
    </row>
    <row r="969" spans="1:7" ht="15.75" customHeight="1" x14ac:dyDescent="0.3">
      <c r="A969" s="188">
        <v>3670</v>
      </c>
      <c r="B969" s="188" t="s">
        <v>821</v>
      </c>
      <c r="C969" s="188" t="s">
        <v>904</v>
      </c>
      <c r="D969" s="188">
        <v>2</v>
      </c>
      <c r="E969" s="193">
        <v>5465.18</v>
      </c>
      <c r="F969" s="188" t="s">
        <v>1222</v>
      </c>
      <c r="G969" s="196">
        <v>46125</v>
      </c>
    </row>
    <row r="970" spans="1:7" ht="15.75" customHeight="1" x14ac:dyDescent="0.3">
      <c r="A970" s="188">
        <v>3872</v>
      </c>
      <c r="B970" s="188" t="s">
        <v>821</v>
      </c>
      <c r="C970" s="188" t="s">
        <v>1431</v>
      </c>
      <c r="D970" s="188">
        <v>2</v>
      </c>
      <c r="E970" s="193">
        <v>12540.52</v>
      </c>
      <c r="F970" s="188" t="s">
        <v>1222</v>
      </c>
      <c r="G970" s="196">
        <v>46125</v>
      </c>
    </row>
    <row r="971" spans="1:7" ht="15.75" customHeight="1" x14ac:dyDescent="0.3">
      <c r="A971" s="180"/>
      <c r="B971" s="180"/>
      <c r="C971" s="180"/>
      <c r="D971" s="180"/>
      <c r="E971" s="181"/>
      <c r="F971" s="180"/>
      <c r="G971" s="184"/>
    </row>
    <row r="972" spans="1:7" ht="15.75" customHeight="1" x14ac:dyDescent="0.3">
      <c r="A972" s="188"/>
      <c r="B972" s="188"/>
      <c r="C972" s="195" t="s">
        <v>1432</v>
      </c>
      <c r="D972" s="188"/>
      <c r="E972" s="188"/>
      <c r="F972" s="188"/>
      <c r="G972" s="188"/>
    </row>
    <row r="973" spans="1:7" ht="15.75" customHeight="1" x14ac:dyDescent="0.3">
      <c r="A973" s="188"/>
      <c r="B973" s="188"/>
      <c r="C973" s="194" t="s">
        <v>1246</v>
      </c>
      <c r="D973" s="188"/>
      <c r="E973" s="188"/>
      <c r="F973" s="188"/>
      <c r="G973" s="188"/>
    </row>
    <row r="974" spans="1:7" ht="15.75" customHeight="1" x14ac:dyDescent="0.3">
      <c r="A974" s="188">
        <v>22007</v>
      </c>
      <c r="B974" s="188" t="s">
        <v>53</v>
      </c>
      <c r="C974" s="188" t="s">
        <v>906</v>
      </c>
      <c r="D974" s="188">
        <v>6</v>
      </c>
      <c r="E974" s="193">
        <v>21616.47</v>
      </c>
      <c r="F974" s="188" t="s">
        <v>1222</v>
      </c>
      <c r="G974" s="196">
        <v>46170</v>
      </c>
    </row>
    <row r="975" spans="1:7" ht="15.75" customHeight="1" x14ac:dyDescent="0.3">
      <c r="A975" s="188">
        <v>22009</v>
      </c>
      <c r="B975" s="188" t="s">
        <v>53</v>
      </c>
      <c r="C975" s="188" t="s">
        <v>907</v>
      </c>
      <c r="D975" s="188">
        <v>6</v>
      </c>
      <c r="E975" s="193">
        <v>18962.509999999998</v>
      </c>
      <c r="F975" s="188" t="s">
        <v>1222</v>
      </c>
      <c r="G975" s="196">
        <v>46170</v>
      </c>
    </row>
    <row r="976" spans="1:7" ht="15.75" customHeight="1" x14ac:dyDescent="0.3">
      <c r="A976" s="188">
        <v>22010</v>
      </c>
      <c r="B976" s="188" t="s">
        <v>53</v>
      </c>
      <c r="C976" s="188" t="s">
        <v>908</v>
      </c>
      <c r="D976" s="188">
        <v>6</v>
      </c>
      <c r="E976" s="193">
        <v>18962.509999999998</v>
      </c>
      <c r="F976" s="188" t="s">
        <v>1222</v>
      </c>
      <c r="G976" s="196">
        <v>46170</v>
      </c>
    </row>
    <row r="977" spans="1:7" ht="15.75" customHeight="1" x14ac:dyDescent="0.3">
      <c r="A977" s="188">
        <v>22011</v>
      </c>
      <c r="B977" s="188" t="s">
        <v>53</v>
      </c>
      <c r="C977" s="188" t="s">
        <v>909</v>
      </c>
      <c r="D977" s="188">
        <v>6</v>
      </c>
      <c r="E977" s="193">
        <v>18962.509999999998</v>
      </c>
      <c r="F977" s="188" t="s">
        <v>1222</v>
      </c>
      <c r="G977" s="196">
        <v>46170</v>
      </c>
    </row>
    <row r="978" spans="1:7" ht="15.75" customHeight="1" x14ac:dyDescent="0.3">
      <c r="A978" s="188">
        <v>22012</v>
      </c>
      <c r="B978" s="188" t="s">
        <v>53</v>
      </c>
      <c r="C978" s="188" t="s">
        <v>910</v>
      </c>
      <c r="D978" s="188">
        <v>6</v>
      </c>
      <c r="E978" s="193">
        <v>18962.509999999998</v>
      </c>
      <c r="F978" s="188" t="s">
        <v>1222</v>
      </c>
      <c r="G978" s="196">
        <v>46170</v>
      </c>
    </row>
    <row r="979" spans="1:7" ht="15.75" customHeight="1" x14ac:dyDescent="0.3">
      <c r="A979" s="188">
        <v>22013</v>
      </c>
      <c r="B979" s="188" t="s">
        <v>53</v>
      </c>
      <c r="C979" s="188" t="s">
        <v>911</v>
      </c>
      <c r="D979" s="188">
        <v>6</v>
      </c>
      <c r="E979" s="193">
        <v>26046.76</v>
      </c>
      <c r="F979" s="188" t="s">
        <v>1222</v>
      </c>
      <c r="G979" s="196">
        <v>46170</v>
      </c>
    </row>
    <row r="980" spans="1:7" ht="15.75" customHeight="1" x14ac:dyDescent="0.3">
      <c r="A980" s="188">
        <v>22014</v>
      </c>
      <c r="B980" s="188" t="s">
        <v>53</v>
      </c>
      <c r="C980" s="188" t="s">
        <v>912</v>
      </c>
      <c r="D980" s="188">
        <v>6</v>
      </c>
      <c r="E980" s="193">
        <v>18962.509999999998</v>
      </c>
      <c r="F980" s="188" t="s">
        <v>1222</v>
      </c>
      <c r="G980" s="196">
        <v>46170</v>
      </c>
    </row>
    <row r="981" spans="1:7" ht="15.75" customHeight="1" x14ac:dyDescent="0.3">
      <c r="A981" s="180"/>
      <c r="B981" s="180"/>
      <c r="C981" s="180"/>
      <c r="D981" s="180"/>
      <c r="E981" s="181"/>
      <c r="F981" s="180"/>
      <c r="G981" s="184"/>
    </row>
    <row r="982" spans="1:7" ht="15.75" customHeight="1" x14ac:dyDescent="0.3">
      <c r="A982" s="188"/>
      <c r="B982" s="188"/>
      <c r="C982" s="195" t="s">
        <v>1433</v>
      </c>
      <c r="D982" s="188"/>
      <c r="E982" s="188"/>
      <c r="F982" s="188"/>
      <c r="G982" s="188"/>
    </row>
    <row r="983" spans="1:7" ht="15.75" customHeight="1" x14ac:dyDescent="0.3">
      <c r="A983" s="188"/>
      <c r="B983" s="188"/>
      <c r="C983" s="194" t="s">
        <v>1084</v>
      </c>
      <c r="D983" s="188"/>
      <c r="E983" s="188"/>
      <c r="F983" s="188"/>
      <c r="G983" s="188"/>
    </row>
    <row r="984" spans="1:7" ht="15.75" customHeight="1" x14ac:dyDescent="0.3">
      <c r="A984" s="188">
        <v>1</v>
      </c>
      <c r="B984" s="188" t="s">
        <v>793</v>
      </c>
      <c r="C984" s="188" t="s">
        <v>914</v>
      </c>
      <c r="D984" s="188">
        <v>5</v>
      </c>
      <c r="E984" s="193">
        <v>11270.8</v>
      </c>
      <c r="F984" s="188" t="s">
        <v>1222</v>
      </c>
      <c r="G984" s="196">
        <v>46050</v>
      </c>
    </row>
    <row r="985" spans="1:7" ht="15.75" customHeight="1" x14ac:dyDescent="0.3">
      <c r="A985" s="188">
        <v>12009</v>
      </c>
      <c r="B985" s="188" t="s">
        <v>793</v>
      </c>
      <c r="C985" s="188" t="s">
        <v>918</v>
      </c>
      <c r="D985" s="188">
        <v>20</v>
      </c>
      <c r="E985" s="193">
        <v>3059.33</v>
      </c>
      <c r="F985" s="188" t="s">
        <v>1222</v>
      </c>
      <c r="G985" s="196">
        <v>46170</v>
      </c>
    </row>
    <row r="986" spans="1:7" ht="15.75" customHeight="1" x14ac:dyDescent="0.3">
      <c r="A986" s="188">
        <v>17</v>
      </c>
      <c r="B986" s="188" t="s">
        <v>793</v>
      </c>
      <c r="C986" s="188" t="s">
        <v>919</v>
      </c>
      <c r="D986" s="188">
        <v>120</v>
      </c>
      <c r="E986" s="193">
        <v>421.8</v>
      </c>
      <c r="F986" s="188" t="s">
        <v>1222</v>
      </c>
      <c r="G986" s="196">
        <v>46050</v>
      </c>
    </row>
    <row r="987" spans="1:7" ht="15.75" customHeight="1" x14ac:dyDescent="0.3">
      <c r="A987" s="188">
        <v>19</v>
      </c>
      <c r="B987" s="188" t="s">
        <v>793</v>
      </c>
      <c r="C987" s="188" t="s">
        <v>920</v>
      </c>
      <c r="D987" s="188">
        <v>0</v>
      </c>
      <c r="E987" s="193">
        <v>3752.3</v>
      </c>
      <c r="F987" s="188" t="s">
        <v>1222</v>
      </c>
      <c r="G987" s="196">
        <v>46050</v>
      </c>
    </row>
    <row r="988" spans="1:7" ht="15.75" customHeight="1" x14ac:dyDescent="0.3">
      <c r="A988" s="188">
        <v>20</v>
      </c>
      <c r="B988" s="188" t="s">
        <v>793</v>
      </c>
      <c r="C988" s="188" t="s">
        <v>921</v>
      </c>
      <c r="D988" s="188">
        <v>0</v>
      </c>
      <c r="E988" s="193">
        <v>5414.27</v>
      </c>
      <c r="F988" s="188" t="s">
        <v>1222</v>
      </c>
      <c r="G988" s="196">
        <v>46050</v>
      </c>
    </row>
    <row r="989" spans="1:7" ht="15.75" customHeight="1" x14ac:dyDescent="0.3">
      <c r="A989" s="188">
        <v>6</v>
      </c>
      <c r="B989" s="188" t="s">
        <v>793</v>
      </c>
      <c r="C989" s="188" t="s">
        <v>922</v>
      </c>
      <c r="D989" s="188">
        <v>0</v>
      </c>
      <c r="E989" s="193">
        <v>826.5</v>
      </c>
      <c r="F989" s="188" t="s">
        <v>1222</v>
      </c>
      <c r="G989" s="196">
        <v>46050</v>
      </c>
    </row>
    <row r="990" spans="1:7" ht="15.75" customHeight="1" x14ac:dyDescent="0.3">
      <c r="A990" s="188"/>
      <c r="B990" s="188"/>
      <c r="C990" s="194" t="s">
        <v>1434</v>
      </c>
      <c r="D990" s="188"/>
      <c r="E990" s="188"/>
      <c r="F990" s="188"/>
      <c r="G990" s="188"/>
    </row>
    <row r="991" spans="1:7" ht="15.75" customHeight="1" x14ac:dyDescent="0.3">
      <c r="A991" s="188">
        <v>2046</v>
      </c>
      <c r="B991" s="188" t="s">
        <v>924</v>
      </c>
      <c r="C991" s="188" t="s">
        <v>925</v>
      </c>
      <c r="D991" s="188">
        <v>12</v>
      </c>
      <c r="E991" s="193">
        <v>4613.9399999999996</v>
      </c>
      <c r="F991" s="188" t="s">
        <v>1222</v>
      </c>
      <c r="G991" s="196">
        <v>46170</v>
      </c>
    </row>
    <row r="992" spans="1:7" ht="15.75" customHeight="1" x14ac:dyDescent="0.3">
      <c r="A992" s="188">
        <v>2048</v>
      </c>
      <c r="B992" s="188" t="s">
        <v>924</v>
      </c>
      <c r="C992" s="188" t="s">
        <v>926</v>
      </c>
      <c r="D992" s="188">
        <v>12</v>
      </c>
      <c r="E992" s="193">
        <v>4613.9399999999996</v>
      </c>
      <c r="F992" s="188" t="s">
        <v>1222</v>
      </c>
      <c r="G992" s="196">
        <v>46170</v>
      </c>
    </row>
    <row r="993" spans="1:7" ht="15.75" customHeight="1" x14ac:dyDescent="0.3">
      <c r="A993" s="188">
        <v>2049</v>
      </c>
      <c r="B993" s="188" t="s">
        <v>924</v>
      </c>
      <c r="C993" s="188" t="s">
        <v>927</v>
      </c>
      <c r="D993" s="188">
        <v>12</v>
      </c>
      <c r="E993" s="193">
        <v>4613.9399999999996</v>
      </c>
      <c r="F993" s="188" t="s">
        <v>1222</v>
      </c>
      <c r="G993" s="196">
        <v>46170</v>
      </c>
    </row>
    <row r="994" spans="1:7" ht="15.75" customHeight="1" x14ac:dyDescent="0.3">
      <c r="A994" s="188">
        <v>2050</v>
      </c>
      <c r="B994" s="188" t="s">
        <v>924</v>
      </c>
      <c r="C994" s="188" t="s">
        <v>928</v>
      </c>
      <c r="D994" s="188">
        <v>12</v>
      </c>
      <c r="E994" s="193">
        <v>4613.9399999999996</v>
      </c>
      <c r="F994" s="188" t="s">
        <v>1222</v>
      </c>
      <c r="G994" s="196">
        <v>46170</v>
      </c>
    </row>
    <row r="995" spans="1:7" ht="15.75" customHeight="1" x14ac:dyDescent="0.3">
      <c r="A995" s="188">
        <v>2051</v>
      </c>
      <c r="B995" s="188" t="s">
        <v>924</v>
      </c>
      <c r="C995" s="188" t="s">
        <v>929</v>
      </c>
      <c r="D995" s="188">
        <v>12</v>
      </c>
      <c r="E995" s="193">
        <v>4613.9399999999996</v>
      </c>
      <c r="F995" s="188" t="s">
        <v>1222</v>
      </c>
      <c r="G995" s="196">
        <v>46170</v>
      </c>
    </row>
    <row r="996" spans="1:7" ht="15.75" customHeight="1" x14ac:dyDescent="0.3">
      <c r="A996" s="188">
        <v>2052</v>
      </c>
      <c r="B996" s="188" t="s">
        <v>924</v>
      </c>
      <c r="C996" s="188" t="s">
        <v>930</v>
      </c>
      <c r="D996" s="188">
        <v>12</v>
      </c>
      <c r="E996" s="193">
        <v>4613.9399999999996</v>
      </c>
      <c r="F996" s="188" t="s">
        <v>1222</v>
      </c>
      <c r="G996" s="196">
        <v>46170</v>
      </c>
    </row>
    <row r="997" spans="1:7" ht="15.75" customHeight="1" x14ac:dyDescent="0.3">
      <c r="A997" s="188">
        <v>2053</v>
      </c>
      <c r="B997" s="188" t="s">
        <v>924</v>
      </c>
      <c r="C997" s="188" t="s">
        <v>931</v>
      </c>
      <c r="D997" s="188">
        <v>12</v>
      </c>
      <c r="E997" s="193">
        <v>4613.9399999999996</v>
      </c>
      <c r="F997" s="188" t="s">
        <v>1222</v>
      </c>
      <c r="G997" s="196">
        <v>46170</v>
      </c>
    </row>
    <row r="998" spans="1:7" ht="15.75" customHeight="1" x14ac:dyDescent="0.3">
      <c r="A998" s="188">
        <v>2054</v>
      </c>
      <c r="B998" s="188" t="s">
        <v>924</v>
      </c>
      <c r="C998" s="188" t="s">
        <v>932</v>
      </c>
      <c r="D998" s="188">
        <v>12</v>
      </c>
      <c r="E998" s="193">
        <v>4613.9399999999996</v>
      </c>
      <c r="F998" s="188" t="s">
        <v>1222</v>
      </c>
      <c r="G998" s="196">
        <v>46170</v>
      </c>
    </row>
    <row r="999" spans="1:7" ht="15.75" customHeight="1" x14ac:dyDescent="0.3">
      <c r="A999" s="188">
        <v>2055</v>
      </c>
      <c r="B999" s="188" t="s">
        <v>924</v>
      </c>
      <c r="C999" s="188" t="s">
        <v>933</v>
      </c>
      <c r="D999" s="188">
        <v>12</v>
      </c>
      <c r="E999" s="193">
        <v>4613.9399999999996</v>
      </c>
      <c r="F999" s="188" t="s">
        <v>1222</v>
      </c>
      <c r="G999" s="196">
        <v>46170</v>
      </c>
    </row>
    <row r="1000" spans="1:7" ht="15.75" customHeight="1" x14ac:dyDescent="0.3">
      <c r="A1000" s="188">
        <v>2056</v>
      </c>
      <c r="B1000" s="188" t="s">
        <v>924</v>
      </c>
      <c r="C1000" s="188" t="s">
        <v>934</v>
      </c>
      <c r="D1000" s="188">
        <v>12</v>
      </c>
      <c r="E1000" s="193">
        <v>4613.9399999999996</v>
      </c>
      <c r="F1000" s="188" t="s">
        <v>1222</v>
      </c>
      <c r="G1000" s="196">
        <v>46170</v>
      </c>
    </row>
    <row r="1001" spans="1:7" ht="15.75" customHeight="1" x14ac:dyDescent="0.3">
      <c r="A1001" s="188">
        <v>2057</v>
      </c>
      <c r="B1001" s="188" t="s">
        <v>924</v>
      </c>
      <c r="C1001" s="188" t="s">
        <v>935</v>
      </c>
      <c r="D1001" s="188">
        <v>12</v>
      </c>
      <c r="E1001" s="193">
        <v>4613.9399999999996</v>
      </c>
      <c r="F1001" s="188" t="s">
        <v>1222</v>
      </c>
      <c r="G1001" s="196">
        <v>46170</v>
      </c>
    </row>
    <row r="1002" spans="1:7" ht="15.75" customHeight="1" x14ac:dyDescent="0.3">
      <c r="A1002" s="188">
        <v>2058</v>
      </c>
      <c r="B1002" s="188" t="s">
        <v>924</v>
      </c>
      <c r="C1002" s="188" t="s">
        <v>936</v>
      </c>
      <c r="D1002" s="188">
        <v>12</v>
      </c>
      <c r="E1002" s="193">
        <v>4613.9399999999996</v>
      </c>
      <c r="F1002" s="188" t="s">
        <v>1222</v>
      </c>
      <c r="G1002" s="196">
        <v>46170</v>
      </c>
    </row>
    <row r="1003" spans="1:7" ht="15.75" customHeight="1" x14ac:dyDescent="0.3">
      <c r="A1003" s="188">
        <v>2059</v>
      </c>
      <c r="B1003" s="188" t="s">
        <v>924</v>
      </c>
      <c r="C1003" s="188" t="s">
        <v>937</v>
      </c>
      <c r="D1003" s="188">
        <v>12</v>
      </c>
      <c r="E1003" s="193">
        <v>4613.9399999999996</v>
      </c>
      <c r="F1003" s="188" t="s">
        <v>1222</v>
      </c>
      <c r="G1003" s="196">
        <v>46170</v>
      </c>
    </row>
    <row r="1004" spans="1:7" ht="15.75" customHeight="1" x14ac:dyDescent="0.3">
      <c r="A1004" s="188">
        <v>2060</v>
      </c>
      <c r="B1004" s="188" t="s">
        <v>924</v>
      </c>
      <c r="C1004" s="188" t="s">
        <v>960</v>
      </c>
      <c r="D1004" s="188">
        <v>12</v>
      </c>
      <c r="E1004" s="193">
        <v>8247.36</v>
      </c>
      <c r="F1004" s="188" t="s">
        <v>1222</v>
      </c>
      <c r="G1004" s="196">
        <v>46170</v>
      </c>
    </row>
    <row r="1005" spans="1:7" ht="15.75" customHeight="1" x14ac:dyDescent="0.3">
      <c r="A1005" s="188">
        <v>2061</v>
      </c>
      <c r="B1005" s="188" t="s">
        <v>924</v>
      </c>
      <c r="C1005" s="188" t="s">
        <v>961</v>
      </c>
      <c r="D1005" s="188">
        <v>12</v>
      </c>
      <c r="E1005" s="193">
        <v>7099.1</v>
      </c>
      <c r="F1005" s="188" t="s">
        <v>1222</v>
      </c>
      <c r="G1005" s="196">
        <v>46170</v>
      </c>
    </row>
    <row r="1006" spans="1:7" ht="15.75" customHeight="1" x14ac:dyDescent="0.3">
      <c r="A1006" s="188">
        <v>2062</v>
      </c>
      <c r="B1006" s="188" t="s">
        <v>924</v>
      </c>
      <c r="C1006" s="188" t="s">
        <v>952</v>
      </c>
      <c r="D1006" s="188">
        <v>6</v>
      </c>
      <c r="E1006" s="193">
        <v>9294.77</v>
      </c>
      <c r="F1006" s="188" t="s">
        <v>1222</v>
      </c>
      <c r="G1006" s="196">
        <v>46170</v>
      </c>
    </row>
    <row r="1007" spans="1:7" ht="15.75" customHeight="1" x14ac:dyDescent="0.3">
      <c r="A1007" s="188">
        <v>2063</v>
      </c>
      <c r="B1007" s="188" t="s">
        <v>924</v>
      </c>
      <c r="C1007" s="188" t="s">
        <v>953</v>
      </c>
      <c r="D1007" s="188">
        <v>6</v>
      </c>
      <c r="E1007" s="193">
        <v>9294.77</v>
      </c>
      <c r="F1007" s="188" t="s">
        <v>1222</v>
      </c>
      <c r="G1007" s="196">
        <v>46170</v>
      </c>
    </row>
    <row r="1008" spans="1:7" ht="15.75" customHeight="1" x14ac:dyDescent="0.3">
      <c r="A1008" s="188">
        <v>2064</v>
      </c>
      <c r="B1008" s="188" t="s">
        <v>924</v>
      </c>
      <c r="C1008" s="188" t="s">
        <v>954</v>
      </c>
      <c r="D1008" s="188">
        <v>6</v>
      </c>
      <c r="E1008" s="193">
        <v>9294.77</v>
      </c>
      <c r="F1008" s="188" t="s">
        <v>1222</v>
      </c>
      <c r="G1008" s="196">
        <v>46170</v>
      </c>
    </row>
    <row r="1009" spans="1:7" ht="15.75" customHeight="1" x14ac:dyDescent="0.3">
      <c r="A1009" s="188">
        <v>2065</v>
      </c>
      <c r="B1009" s="188" t="s">
        <v>924</v>
      </c>
      <c r="C1009" s="188" t="s">
        <v>955</v>
      </c>
      <c r="D1009" s="188">
        <v>6</v>
      </c>
      <c r="E1009" s="193">
        <v>9294.77</v>
      </c>
      <c r="F1009" s="188" t="s">
        <v>1222</v>
      </c>
      <c r="G1009" s="196">
        <v>46170</v>
      </c>
    </row>
    <row r="1010" spans="1:7" ht="15.75" customHeight="1" x14ac:dyDescent="0.3">
      <c r="A1010" s="188">
        <v>2066</v>
      </c>
      <c r="B1010" s="188" t="s">
        <v>924</v>
      </c>
      <c r="C1010" s="188" t="s">
        <v>951</v>
      </c>
      <c r="D1010" s="188">
        <v>12</v>
      </c>
      <c r="E1010" s="193">
        <v>4613.9399999999996</v>
      </c>
      <c r="F1010" s="188" t="s">
        <v>1222</v>
      </c>
      <c r="G1010" s="196">
        <v>46170</v>
      </c>
    </row>
    <row r="1011" spans="1:7" ht="15.75" customHeight="1" x14ac:dyDescent="0.3">
      <c r="A1011" s="188">
        <v>2172</v>
      </c>
      <c r="B1011" s="188" t="s">
        <v>924</v>
      </c>
      <c r="C1011" s="188" t="s">
        <v>962</v>
      </c>
      <c r="D1011" s="188">
        <v>12</v>
      </c>
      <c r="E1011" s="193">
        <v>8247.34</v>
      </c>
      <c r="F1011" s="188" t="s">
        <v>1222</v>
      </c>
      <c r="G1011" s="196">
        <v>46170</v>
      </c>
    </row>
    <row r="1012" spans="1:7" ht="15.75" customHeight="1" x14ac:dyDescent="0.3">
      <c r="A1012" s="188">
        <v>2189</v>
      </c>
      <c r="B1012" s="188" t="s">
        <v>924</v>
      </c>
      <c r="C1012" s="188" t="s">
        <v>938</v>
      </c>
      <c r="D1012" s="188">
        <v>12</v>
      </c>
      <c r="E1012" s="193">
        <v>4613.9399999999996</v>
      </c>
      <c r="F1012" s="188" t="s">
        <v>1222</v>
      </c>
      <c r="G1012" s="196">
        <v>46170</v>
      </c>
    </row>
    <row r="1013" spans="1:7" ht="15.75" customHeight="1" x14ac:dyDescent="0.3">
      <c r="A1013" s="188">
        <v>2190</v>
      </c>
      <c r="B1013" s="188" t="s">
        <v>924</v>
      </c>
      <c r="C1013" s="188" t="s">
        <v>939</v>
      </c>
      <c r="D1013" s="188">
        <v>12</v>
      </c>
      <c r="E1013" s="193">
        <v>4613.9399999999996</v>
      </c>
      <c r="F1013" s="188" t="s">
        <v>1222</v>
      </c>
      <c r="G1013" s="196">
        <v>46170</v>
      </c>
    </row>
    <row r="1014" spans="1:7" ht="15.75" customHeight="1" x14ac:dyDescent="0.3">
      <c r="A1014" s="188">
        <v>2193</v>
      </c>
      <c r="B1014" s="188" t="s">
        <v>924</v>
      </c>
      <c r="C1014" s="188" t="s">
        <v>940</v>
      </c>
      <c r="D1014" s="188">
        <v>12</v>
      </c>
      <c r="E1014" s="193">
        <v>4613.9399999999996</v>
      </c>
      <c r="F1014" s="188" t="s">
        <v>1222</v>
      </c>
      <c r="G1014" s="196">
        <v>46170</v>
      </c>
    </row>
    <row r="1015" spans="1:7" ht="15.75" customHeight="1" x14ac:dyDescent="0.3">
      <c r="A1015" s="188">
        <v>2194</v>
      </c>
      <c r="B1015" s="188" t="s">
        <v>924</v>
      </c>
      <c r="C1015" s="188" t="s">
        <v>941</v>
      </c>
      <c r="D1015" s="188">
        <v>12</v>
      </c>
      <c r="E1015" s="193">
        <v>4613.9399999999996</v>
      </c>
      <c r="F1015" s="188" t="s">
        <v>1222</v>
      </c>
      <c r="G1015" s="196">
        <v>46170</v>
      </c>
    </row>
    <row r="1016" spans="1:7" ht="15.75" customHeight="1" x14ac:dyDescent="0.3">
      <c r="A1016" s="188">
        <v>2195</v>
      </c>
      <c r="B1016" s="188" t="s">
        <v>924</v>
      </c>
      <c r="C1016" s="188" t="s">
        <v>942</v>
      </c>
      <c r="D1016" s="188">
        <v>12</v>
      </c>
      <c r="E1016" s="193">
        <v>4613.9399999999996</v>
      </c>
      <c r="F1016" s="188" t="s">
        <v>1222</v>
      </c>
      <c r="G1016" s="196">
        <v>46170</v>
      </c>
    </row>
    <row r="1017" spans="1:7" ht="15.75" customHeight="1" x14ac:dyDescent="0.3">
      <c r="A1017" s="188">
        <v>2196</v>
      </c>
      <c r="B1017" s="188" t="s">
        <v>924</v>
      </c>
      <c r="C1017" s="188" t="s">
        <v>943</v>
      </c>
      <c r="D1017" s="188">
        <v>12</v>
      </c>
      <c r="E1017" s="193">
        <v>4613.9399999999996</v>
      </c>
      <c r="F1017" s="188" t="s">
        <v>1222</v>
      </c>
      <c r="G1017" s="196">
        <v>46170</v>
      </c>
    </row>
    <row r="1018" spans="1:7" ht="15.75" customHeight="1" x14ac:dyDescent="0.3">
      <c r="A1018" s="188">
        <v>2197</v>
      </c>
      <c r="B1018" s="188" t="s">
        <v>924</v>
      </c>
      <c r="C1018" s="188" t="s">
        <v>944</v>
      </c>
      <c r="D1018" s="188">
        <v>12</v>
      </c>
      <c r="E1018" s="193">
        <v>4613.9399999999996</v>
      </c>
      <c r="F1018" s="188" t="s">
        <v>1222</v>
      </c>
      <c r="G1018" s="196">
        <v>46170</v>
      </c>
    </row>
    <row r="1019" spans="1:7" ht="15.75" customHeight="1" x14ac:dyDescent="0.3">
      <c r="A1019" s="188">
        <v>2198</v>
      </c>
      <c r="B1019" s="188" t="s">
        <v>924</v>
      </c>
      <c r="C1019" s="188" t="s">
        <v>945</v>
      </c>
      <c r="D1019" s="188">
        <v>12</v>
      </c>
      <c r="E1019" s="193">
        <v>4613.9399999999996</v>
      </c>
      <c r="F1019" s="188" t="s">
        <v>1222</v>
      </c>
      <c r="G1019" s="196">
        <v>46170</v>
      </c>
    </row>
    <row r="1020" spans="1:7" ht="15.75" customHeight="1" x14ac:dyDescent="0.3">
      <c r="A1020" s="188">
        <v>2199</v>
      </c>
      <c r="B1020" s="188" t="s">
        <v>924</v>
      </c>
      <c r="C1020" s="188" t="s">
        <v>946</v>
      </c>
      <c r="D1020" s="188">
        <v>12</v>
      </c>
      <c r="E1020" s="193">
        <v>4613.9399999999996</v>
      </c>
      <c r="F1020" s="188" t="s">
        <v>1222</v>
      </c>
      <c r="G1020" s="196">
        <v>46170</v>
      </c>
    </row>
    <row r="1021" spans="1:7" ht="15.75" customHeight="1" x14ac:dyDescent="0.3">
      <c r="A1021" s="188">
        <v>2200</v>
      </c>
      <c r="B1021" s="188" t="s">
        <v>924</v>
      </c>
      <c r="C1021" s="188" t="s">
        <v>947</v>
      </c>
      <c r="D1021" s="188">
        <v>12</v>
      </c>
      <c r="E1021" s="193">
        <v>4613.9399999999996</v>
      </c>
      <c r="F1021" s="188" t="s">
        <v>1222</v>
      </c>
      <c r="G1021" s="196">
        <v>46170</v>
      </c>
    </row>
    <row r="1022" spans="1:7" ht="15.75" customHeight="1" x14ac:dyDescent="0.3">
      <c r="A1022" s="188">
        <v>2201</v>
      </c>
      <c r="B1022" s="188" t="s">
        <v>924</v>
      </c>
      <c r="C1022" s="188" t="s">
        <v>948</v>
      </c>
      <c r="D1022" s="188">
        <v>12</v>
      </c>
      <c r="E1022" s="193">
        <v>4613.9399999999996</v>
      </c>
      <c r="F1022" s="188" t="s">
        <v>1222</v>
      </c>
      <c r="G1022" s="196">
        <v>46170</v>
      </c>
    </row>
    <row r="1023" spans="1:7" ht="15.75" customHeight="1" x14ac:dyDescent="0.3">
      <c r="A1023" s="188">
        <v>2202</v>
      </c>
      <c r="B1023" s="188" t="s">
        <v>924</v>
      </c>
      <c r="C1023" s="188" t="s">
        <v>949</v>
      </c>
      <c r="D1023" s="188">
        <v>12</v>
      </c>
      <c r="E1023" s="193">
        <v>4613.9399999999996</v>
      </c>
      <c r="F1023" s="188" t="s">
        <v>1222</v>
      </c>
      <c r="G1023" s="196">
        <v>46170</v>
      </c>
    </row>
    <row r="1024" spans="1:7" ht="15.75" customHeight="1" x14ac:dyDescent="0.3">
      <c r="A1024" s="188">
        <v>2203</v>
      </c>
      <c r="B1024" s="188" t="s">
        <v>924</v>
      </c>
      <c r="C1024" s="188" t="s">
        <v>950</v>
      </c>
      <c r="D1024" s="188">
        <v>12</v>
      </c>
      <c r="E1024" s="193">
        <v>8514.17</v>
      </c>
      <c r="F1024" s="188" t="s">
        <v>1222</v>
      </c>
      <c r="G1024" s="196">
        <v>46170</v>
      </c>
    </row>
    <row r="1025" spans="1:7" ht="15.75" customHeight="1" x14ac:dyDescent="0.3">
      <c r="A1025" s="188">
        <v>2206</v>
      </c>
      <c r="B1025" s="188" t="s">
        <v>924</v>
      </c>
      <c r="C1025" s="188" t="s">
        <v>956</v>
      </c>
      <c r="D1025" s="188">
        <v>6</v>
      </c>
      <c r="E1025" s="193">
        <v>11160.84</v>
      </c>
      <c r="F1025" s="188" t="s">
        <v>1222</v>
      </c>
      <c r="G1025" s="196">
        <v>46170</v>
      </c>
    </row>
    <row r="1026" spans="1:7" ht="15.75" customHeight="1" x14ac:dyDescent="0.3">
      <c r="A1026" s="188">
        <v>2207</v>
      </c>
      <c r="B1026" s="188" t="s">
        <v>924</v>
      </c>
      <c r="C1026" s="188" t="s">
        <v>957</v>
      </c>
      <c r="D1026" s="188">
        <v>6</v>
      </c>
      <c r="E1026" s="193">
        <v>11160.84</v>
      </c>
      <c r="F1026" s="188" t="s">
        <v>1222</v>
      </c>
      <c r="G1026" s="196">
        <v>46170</v>
      </c>
    </row>
    <row r="1027" spans="1:7" ht="15.75" customHeight="1" x14ac:dyDescent="0.3">
      <c r="A1027" s="188">
        <v>2208</v>
      </c>
      <c r="B1027" s="188" t="s">
        <v>924</v>
      </c>
      <c r="C1027" s="188" t="s">
        <v>958</v>
      </c>
      <c r="D1027" s="188">
        <v>6</v>
      </c>
      <c r="E1027" s="193">
        <v>11160.84</v>
      </c>
      <c r="F1027" s="188" t="s">
        <v>1222</v>
      </c>
      <c r="G1027" s="196">
        <v>46170</v>
      </c>
    </row>
    <row r="1028" spans="1:7" ht="15.75" customHeight="1" x14ac:dyDescent="0.3">
      <c r="A1028" s="188">
        <v>2209</v>
      </c>
      <c r="B1028" s="188" t="s">
        <v>924</v>
      </c>
      <c r="C1028" s="188" t="s">
        <v>959</v>
      </c>
      <c r="D1028" s="188">
        <v>6</v>
      </c>
      <c r="E1028" s="193">
        <v>11160.84</v>
      </c>
      <c r="F1028" s="188" t="s">
        <v>1222</v>
      </c>
      <c r="G1028" s="196">
        <v>46170</v>
      </c>
    </row>
    <row r="1029" spans="1:7" ht="15.75" customHeight="1" x14ac:dyDescent="0.3">
      <c r="A1029" s="188">
        <v>2216</v>
      </c>
      <c r="B1029" s="188" t="s">
        <v>924</v>
      </c>
      <c r="C1029" s="188" t="s">
        <v>1435</v>
      </c>
      <c r="D1029" s="188">
        <v>12</v>
      </c>
      <c r="E1029" s="193">
        <v>4613.9399999999996</v>
      </c>
      <c r="F1029" s="188" t="s">
        <v>1222</v>
      </c>
      <c r="G1029" s="196">
        <v>46170</v>
      </c>
    </row>
    <row r="1030" spans="1:7" ht="15.75" customHeight="1" x14ac:dyDescent="0.3">
      <c r="A1030" s="188">
        <v>24005</v>
      </c>
      <c r="B1030" s="188" t="s">
        <v>963</v>
      </c>
      <c r="C1030" s="188" t="s">
        <v>1436</v>
      </c>
      <c r="D1030" s="188">
        <v>6</v>
      </c>
      <c r="E1030" s="193">
        <v>4125.3900000000003</v>
      </c>
      <c r="F1030" s="188" t="s">
        <v>1222</v>
      </c>
      <c r="G1030" s="196">
        <v>46149</v>
      </c>
    </row>
    <row r="1031" spans="1:7" ht="15.75" customHeight="1" x14ac:dyDescent="0.3">
      <c r="A1031" s="188">
        <v>24006</v>
      </c>
      <c r="B1031" s="188" t="s">
        <v>963</v>
      </c>
      <c r="C1031" s="188" t="s">
        <v>1437</v>
      </c>
      <c r="D1031" s="188">
        <v>6</v>
      </c>
      <c r="E1031" s="193">
        <v>4125.3900000000003</v>
      </c>
      <c r="F1031" s="188" t="s">
        <v>1222</v>
      </c>
      <c r="G1031" s="196">
        <v>46149</v>
      </c>
    </row>
    <row r="1032" spans="1:7" ht="15.75" customHeight="1" x14ac:dyDescent="0.3">
      <c r="A1032" s="188">
        <v>24009</v>
      </c>
      <c r="B1032" s="188" t="s">
        <v>963</v>
      </c>
      <c r="C1032" s="188" t="s">
        <v>1438</v>
      </c>
      <c r="D1032" s="188">
        <v>6</v>
      </c>
      <c r="E1032" s="193">
        <v>4125.3900000000003</v>
      </c>
      <c r="F1032" s="188" t="s">
        <v>1222</v>
      </c>
      <c r="G1032" s="196">
        <v>46149</v>
      </c>
    </row>
    <row r="1033" spans="1:7" ht="15.75" customHeight="1" x14ac:dyDescent="0.3">
      <c r="A1033" s="188">
        <v>24010</v>
      </c>
      <c r="B1033" s="188" t="s">
        <v>963</v>
      </c>
      <c r="C1033" s="188" t="s">
        <v>1439</v>
      </c>
      <c r="D1033" s="188">
        <v>6</v>
      </c>
      <c r="E1033" s="193">
        <v>4125.3900000000003</v>
      </c>
      <c r="F1033" s="188" t="s">
        <v>1222</v>
      </c>
      <c r="G1033" s="196">
        <v>46149</v>
      </c>
    </row>
    <row r="1034" spans="1:7" ht="15.75" customHeight="1" x14ac:dyDescent="0.3">
      <c r="A1034" s="188">
        <v>24011</v>
      </c>
      <c r="B1034" s="188" t="s">
        <v>963</v>
      </c>
      <c r="C1034" s="188" t="s">
        <v>1440</v>
      </c>
      <c r="D1034" s="188">
        <v>6</v>
      </c>
      <c r="E1034" s="193">
        <v>4125.3900000000003</v>
      </c>
      <c r="F1034" s="188" t="s">
        <v>1222</v>
      </c>
      <c r="G1034" s="196">
        <v>46149</v>
      </c>
    </row>
    <row r="1035" spans="1:7" ht="15.75" customHeight="1" x14ac:dyDescent="0.3">
      <c r="A1035" s="188">
        <v>24012</v>
      </c>
      <c r="B1035" s="188" t="s">
        <v>963</v>
      </c>
      <c r="C1035" s="188" t="s">
        <v>1441</v>
      </c>
      <c r="D1035" s="188">
        <v>6</v>
      </c>
      <c r="E1035" s="193">
        <v>4125.3900000000003</v>
      </c>
      <c r="F1035" s="188" t="s">
        <v>1222</v>
      </c>
      <c r="G1035" s="196">
        <v>46149</v>
      </c>
    </row>
    <row r="1036" spans="1:7" ht="15.75" customHeight="1" x14ac:dyDescent="0.3">
      <c r="A1036" s="188">
        <v>24013</v>
      </c>
      <c r="B1036" s="188" t="s">
        <v>963</v>
      </c>
      <c r="C1036" s="188" t="s">
        <v>1442</v>
      </c>
      <c r="D1036" s="188">
        <v>6</v>
      </c>
      <c r="E1036" s="193">
        <v>4125.3900000000003</v>
      </c>
      <c r="F1036" s="188" t="s">
        <v>1222</v>
      </c>
      <c r="G1036" s="196">
        <v>46149</v>
      </c>
    </row>
    <row r="1037" spans="1:7" ht="15.75" customHeight="1" x14ac:dyDescent="0.3">
      <c r="A1037" s="188">
        <v>24020</v>
      </c>
      <c r="B1037" s="188" t="s">
        <v>963</v>
      </c>
      <c r="C1037" s="188" t="s">
        <v>1443</v>
      </c>
      <c r="D1037" s="188">
        <v>6</v>
      </c>
      <c r="E1037" s="193">
        <v>4125.3900000000003</v>
      </c>
      <c r="F1037" s="188" t="s">
        <v>1222</v>
      </c>
      <c r="G1037" s="196">
        <v>46149</v>
      </c>
    </row>
    <row r="1038" spans="1:7" ht="15.75" customHeight="1" x14ac:dyDescent="0.3">
      <c r="A1038" s="188">
        <v>24023</v>
      </c>
      <c r="B1038" s="188" t="s">
        <v>963</v>
      </c>
      <c r="C1038" s="188" t="s">
        <v>1444</v>
      </c>
      <c r="D1038" s="188">
        <v>6</v>
      </c>
      <c r="E1038" s="193">
        <v>4125.3900000000003</v>
      </c>
      <c r="F1038" s="188" t="s">
        <v>1222</v>
      </c>
      <c r="G1038" s="196">
        <v>46149</v>
      </c>
    </row>
    <row r="1039" spans="1:7" ht="15.75" customHeight="1" x14ac:dyDescent="0.3">
      <c r="A1039" s="188">
        <v>24026</v>
      </c>
      <c r="B1039" s="188" t="s">
        <v>963</v>
      </c>
      <c r="C1039" s="188" t="s">
        <v>1445</v>
      </c>
      <c r="D1039" s="188">
        <v>6</v>
      </c>
      <c r="E1039" s="193">
        <v>4125.3900000000003</v>
      </c>
      <c r="F1039" s="188" t="s">
        <v>1222</v>
      </c>
      <c r="G1039" s="196">
        <v>46149</v>
      </c>
    </row>
    <row r="1040" spans="1:7" ht="15.75" customHeight="1" x14ac:dyDescent="0.3">
      <c r="A1040" s="188">
        <v>24027</v>
      </c>
      <c r="B1040" s="188" t="s">
        <v>963</v>
      </c>
      <c r="C1040" s="188" t="s">
        <v>1446</v>
      </c>
      <c r="D1040" s="188">
        <v>6</v>
      </c>
      <c r="E1040" s="193">
        <v>4125.3900000000003</v>
      </c>
      <c r="F1040" s="188" t="s">
        <v>1222</v>
      </c>
      <c r="G1040" s="196">
        <v>46149</v>
      </c>
    </row>
    <row r="1041" spans="1:7" ht="15.75" customHeight="1" x14ac:dyDescent="0.3">
      <c r="A1041" s="188">
        <v>24035</v>
      </c>
      <c r="B1041" s="188" t="s">
        <v>963</v>
      </c>
      <c r="C1041" s="188" t="s">
        <v>1447</v>
      </c>
      <c r="D1041" s="188">
        <v>6</v>
      </c>
      <c r="E1041" s="193">
        <v>4125.3900000000003</v>
      </c>
      <c r="F1041" s="188" t="s">
        <v>1222</v>
      </c>
      <c r="G1041" s="196">
        <v>46149</v>
      </c>
    </row>
    <row r="1042" spans="1:7" ht="15.75" customHeight="1" x14ac:dyDescent="0.3">
      <c r="A1042" s="188">
        <v>24041</v>
      </c>
      <c r="B1042" s="188" t="s">
        <v>963</v>
      </c>
      <c r="C1042" s="188" t="s">
        <v>1448</v>
      </c>
      <c r="D1042" s="188">
        <v>6</v>
      </c>
      <c r="E1042" s="193">
        <v>4832.57</v>
      </c>
      <c r="F1042" s="188" t="s">
        <v>1222</v>
      </c>
      <c r="G1042" s="196">
        <v>46149</v>
      </c>
    </row>
    <row r="1043" spans="1:7" ht="15.75" customHeight="1" x14ac:dyDescent="0.3">
      <c r="A1043" s="188">
        <v>24042</v>
      </c>
      <c r="B1043" s="188" t="s">
        <v>963</v>
      </c>
      <c r="C1043" s="188" t="s">
        <v>1449</v>
      </c>
      <c r="D1043" s="188">
        <v>6</v>
      </c>
      <c r="E1043" s="193">
        <v>4125.3900000000003</v>
      </c>
      <c r="F1043" s="188" t="s">
        <v>1222</v>
      </c>
      <c r="G1043" s="196">
        <v>46149</v>
      </c>
    </row>
    <row r="1044" spans="1:7" ht="15.75" customHeight="1" x14ac:dyDescent="0.3">
      <c r="A1044" s="188">
        <v>24051</v>
      </c>
      <c r="B1044" s="188" t="s">
        <v>963</v>
      </c>
      <c r="C1044" s="188" t="s">
        <v>1450</v>
      </c>
      <c r="D1044" s="188">
        <v>6</v>
      </c>
      <c r="E1044" s="193">
        <v>5945.97</v>
      </c>
      <c r="F1044" s="188" t="s">
        <v>1222</v>
      </c>
      <c r="G1044" s="196">
        <v>46149</v>
      </c>
    </row>
    <row r="1045" spans="1:7" ht="15.75" customHeight="1" x14ac:dyDescent="0.3">
      <c r="A1045" s="188">
        <v>24052</v>
      </c>
      <c r="B1045" s="188" t="s">
        <v>963</v>
      </c>
      <c r="C1045" s="188" t="s">
        <v>1451</v>
      </c>
      <c r="D1045" s="188">
        <v>6</v>
      </c>
      <c r="E1045" s="193">
        <v>5945.97</v>
      </c>
      <c r="F1045" s="188" t="s">
        <v>1222</v>
      </c>
      <c r="G1045" s="196">
        <v>46149</v>
      </c>
    </row>
    <row r="1046" spans="1:7" ht="15.75" customHeight="1" x14ac:dyDescent="0.3">
      <c r="A1046" s="188">
        <v>24053</v>
      </c>
      <c r="B1046" s="188" t="s">
        <v>963</v>
      </c>
      <c r="C1046" s="188" t="s">
        <v>1452</v>
      </c>
      <c r="D1046" s="188">
        <v>6</v>
      </c>
      <c r="E1046" s="193">
        <v>5945.97</v>
      </c>
      <c r="F1046" s="188" t="s">
        <v>1222</v>
      </c>
      <c r="G1046" s="196">
        <v>46149</v>
      </c>
    </row>
    <row r="1047" spans="1:7" ht="15.75" customHeight="1" x14ac:dyDescent="0.3">
      <c r="A1047" s="188">
        <v>24061</v>
      </c>
      <c r="B1047" s="188" t="s">
        <v>963</v>
      </c>
      <c r="C1047" s="188" t="s">
        <v>1453</v>
      </c>
      <c r="D1047" s="188">
        <v>6</v>
      </c>
      <c r="E1047" s="193">
        <v>5945.97</v>
      </c>
      <c r="F1047" s="188" t="s">
        <v>1222</v>
      </c>
      <c r="G1047" s="196">
        <v>46149</v>
      </c>
    </row>
    <row r="1048" spans="1:7" ht="15.75" customHeight="1" x14ac:dyDescent="0.3">
      <c r="A1048" s="188">
        <v>24065</v>
      </c>
      <c r="B1048" s="188" t="s">
        <v>963</v>
      </c>
      <c r="C1048" s="188" t="s">
        <v>1454</v>
      </c>
      <c r="D1048" s="188">
        <v>6</v>
      </c>
      <c r="E1048" s="193">
        <v>5945.97</v>
      </c>
      <c r="F1048" s="188" t="s">
        <v>1222</v>
      </c>
      <c r="G1048" s="196">
        <v>46149</v>
      </c>
    </row>
    <row r="1049" spans="1:7" ht="15.75" customHeight="1" x14ac:dyDescent="0.3">
      <c r="A1049" s="188"/>
      <c r="B1049" s="188"/>
      <c r="C1049" s="194" t="s">
        <v>1455</v>
      </c>
      <c r="D1049" s="188"/>
      <c r="E1049" s="188"/>
      <c r="F1049" s="188"/>
      <c r="G1049" s="188"/>
    </row>
    <row r="1050" spans="1:7" ht="15.75" customHeight="1" x14ac:dyDescent="0.3">
      <c r="A1050" s="188">
        <v>18</v>
      </c>
      <c r="B1050" s="188" t="s">
        <v>793</v>
      </c>
      <c r="C1050" s="188" t="s">
        <v>965</v>
      </c>
      <c r="D1050" s="188">
        <v>48</v>
      </c>
      <c r="E1050" s="193">
        <v>592.79999999999995</v>
      </c>
      <c r="F1050" s="188" t="s">
        <v>1222</v>
      </c>
      <c r="G1050" s="196">
        <v>46050</v>
      </c>
    </row>
    <row r="1051" spans="1:7" ht="15.75" customHeight="1" x14ac:dyDescent="0.3">
      <c r="A1051" s="188">
        <v>22</v>
      </c>
      <c r="B1051" s="188" t="s">
        <v>793</v>
      </c>
      <c r="C1051" s="188" t="s">
        <v>966</v>
      </c>
      <c r="D1051" s="188">
        <v>0</v>
      </c>
      <c r="E1051" s="193">
        <v>1153.68</v>
      </c>
      <c r="F1051" s="188" t="s">
        <v>1222</v>
      </c>
      <c r="G1051" s="196">
        <v>46050</v>
      </c>
    </row>
    <row r="1052" spans="1:7" ht="15.75" customHeight="1" x14ac:dyDescent="0.3">
      <c r="A1052" s="188">
        <v>23</v>
      </c>
      <c r="B1052" s="188" t="s">
        <v>793</v>
      </c>
      <c r="C1052" s="188" t="s">
        <v>967</v>
      </c>
      <c r="D1052" s="188">
        <v>0</v>
      </c>
      <c r="E1052" s="193">
        <v>1249.82</v>
      </c>
      <c r="F1052" s="188" t="s">
        <v>1222</v>
      </c>
      <c r="G1052" s="196">
        <v>46050</v>
      </c>
    </row>
    <row r="1053" spans="1:7" ht="15.75" customHeight="1" x14ac:dyDescent="0.3">
      <c r="A1053" s="188">
        <v>24</v>
      </c>
      <c r="B1053" s="188" t="s">
        <v>793</v>
      </c>
      <c r="C1053" s="188" t="s">
        <v>968</v>
      </c>
      <c r="D1053" s="188">
        <v>0</v>
      </c>
      <c r="E1053" s="193">
        <v>1682.45</v>
      </c>
      <c r="F1053" s="188" t="s">
        <v>1222</v>
      </c>
      <c r="G1053" s="196">
        <v>46050</v>
      </c>
    </row>
    <row r="1054" spans="1:7" ht="15.75" customHeight="1" x14ac:dyDescent="0.3">
      <c r="A1054" s="188"/>
      <c r="B1054" s="188"/>
      <c r="C1054" s="194" t="s">
        <v>1456</v>
      </c>
      <c r="D1054" s="188"/>
      <c r="E1054" s="188"/>
      <c r="F1054" s="188"/>
      <c r="G1054" s="188"/>
    </row>
    <row r="1055" spans="1:7" ht="15.75" customHeight="1" x14ac:dyDescent="0.3">
      <c r="A1055" s="188">
        <v>5022</v>
      </c>
      <c r="B1055" s="188" t="s">
        <v>21</v>
      </c>
      <c r="C1055" s="188" t="s">
        <v>970</v>
      </c>
      <c r="D1055" s="188">
        <v>6</v>
      </c>
      <c r="E1055" s="193">
        <v>2328.12</v>
      </c>
      <c r="F1055" s="188" t="s">
        <v>1222</v>
      </c>
      <c r="G1055" s="196">
        <v>46146</v>
      </c>
    </row>
    <row r="1056" spans="1:7" ht="15.75" customHeight="1" x14ac:dyDescent="0.3">
      <c r="A1056" s="188">
        <v>5023</v>
      </c>
      <c r="B1056" s="188" t="s">
        <v>21</v>
      </c>
      <c r="C1056" s="188" t="s">
        <v>971</v>
      </c>
      <c r="D1056" s="188">
        <v>6</v>
      </c>
      <c r="E1056" s="193">
        <v>2328.12</v>
      </c>
      <c r="F1056" s="188" t="s">
        <v>1222</v>
      </c>
      <c r="G1056" s="196">
        <v>46146</v>
      </c>
    </row>
    <row r="1057" spans="1:7" ht="15.75" customHeight="1" x14ac:dyDescent="0.3">
      <c r="A1057" s="188">
        <v>5024</v>
      </c>
      <c r="B1057" s="188" t="s">
        <v>21</v>
      </c>
      <c r="C1057" s="188" t="s">
        <v>972</v>
      </c>
      <c r="D1057" s="188">
        <v>6</v>
      </c>
      <c r="E1057" s="193">
        <v>2328.12</v>
      </c>
      <c r="F1057" s="188" t="s">
        <v>1222</v>
      </c>
      <c r="G1057" s="196">
        <v>46146</v>
      </c>
    </row>
    <row r="1058" spans="1:7" ht="15.75" customHeight="1" x14ac:dyDescent="0.3">
      <c r="A1058" s="188">
        <v>5025</v>
      </c>
      <c r="B1058" s="188" t="s">
        <v>21</v>
      </c>
      <c r="C1058" s="188" t="s">
        <v>973</v>
      </c>
      <c r="D1058" s="188">
        <v>6</v>
      </c>
      <c r="E1058" s="193">
        <v>2328.12</v>
      </c>
      <c r="F1058" s="188" t="s">
        <v>1222</v>
      </c>
      <c r="G1058" s="196">
        <v>46146</v>
      </c>
    </row>
    <row r="1059" spans="1:7" ht="15.75" customHeight="1" x14ac:dyDescent="0.3">
      <c r="A1059" s="188">
        <v>5026</v>
      </c>
      <c r="B1059" s="188" t="s">
        <v>21</v>
      </c>
      <c r="C1059" s="188" t="s">
        <v>974</v>
      </c>
      <c r="D1059" s="188">
        <v>6</v>
      </c>
      <c r="E1059" s="193">
        <v>2328.12</v>
      </c>
      <c r="F1059" s="188" t="s">
        <v>1222</v>
      </c>
      <c r="G1059" s="196">
        <v>46146</v>
      </c>
    </row>
    <row r="1060" spans="1:7" ht="15.75" customHeight="1" x14ac:dyDescent="0.3">
      <c r="A1060" s="188">
        <v>5027</v>
      </c>
      <c r="B1060" s="188" t="s">
        <v>21</v>
      </c>
      <c r="C1060" s="188" t="s">
        <v>975</v>
      </c>
      <c r="D1060" s="188">
        <v>6</v>
      </c>
      <c r="E1060" s="193">
        <v>2328.12</v>
      </c>
      <c r="F1060" s="188" t="s">
        <v>1222</v>
      </c>
      <c r="G1060" s="196">
        <v>46146</v>
      </c>
    </row>
    <row r="1061" spans="1:7" ht="15.75" customHeight="1" x14ac:dyDescent="0.3">
      <c r="A1061" s="188">
        <v>5028</v>
      </c>
      <c r="B1061" s="188" t="s">
        <v>21</v>
      </c>
      <c r="C1061" s="188" t="s">
        <v>976</v>
      </c>
      <c r="D1061" s="188">
        <v>6</v>
      </c>
      <c r="E1061" s="193">
        <v>2328.12</v>
      </c>
      <c r="F1061" s="188" t="s">
        <v>1222</v>
      </c>
      <c r="G1061" s="196">
        <v>46146</v>
      </c>
    </row>
    <row r="1062" spans="1:7" ht="15.75" customHeight="1" x14ac:dyDescent="0.3">
      <c r="A1062" s="188">
        <v>5029</v>
      </c>
      <c r="B1062" s="188" t="s">
        <v>21</v>
      </c>
      <c r="C1062" s="188" t="s">
        <v>977</v>
      </c>
      <c r="D1062" s="188">
        <v>6</v>
      </c>
      <c r="E1062" s="193">
        <v>2328.12</v>
      </c>
      <c r="F1062" s="188" t="s">
        <v>1222</v>
      </c>
      <c r="G1062" s="196">
        <v>46146</v>
      </c>
    </row>
    <row r="1063" spans="1:7" ht="15.75" customHeight="1" x14ac:dyDescent="0.3">
      <c r="A1063" s="188">
        <v>5030</v>
      </c>
      <c r="B1063" s="188" t="s">
        <v>21</v>
      </c>
      <c r="C1063" s="188" t="s">
        <v>978</v>
      </c>
      <c r="D1063" s="188">
        <v>6</v>
      </c>
      <c r="E1063" s="193">
        <v>2328.12</v>
      </c>
      <c r="F1063" s="188" t="s">
        <v>1222</v>
      </c>
      <c r="G1063" s="196">
        <v>46146</v>
      </c>
    </row>
    <row r="1064" spans="1:7" ht="15.75" customHeight="1" x14ac:dyDescent="0.3">
      <c r="A1064" s="188">
        <v>5031</v>
      </c>
      <c r="B1064" s="188" t="s">
        <v>21</v>
      </c>
      <c r="C1064" s="188" t="s">
        <v>979</v>
      </c>
      <c r="D1064" s="188">
        <v>6</v>
      </c>
      <c r="E1064" s="193">
        <v>2328.12</v>
      </c>
      <c r="F1064" s="188" t="s">
        <v>1222</v>
      </c>
      <c r="G1064" s="196">
        <v>46146</v>
      </c>
    </row>
    <row r="1065" spans="1:7" ht="15.75" customHeight="1" x14ac:dyDescent="0.3">
      <c r="A1065" s="188">
        <v>5032</v>
      </c>
      <c r="B1065" s="188" t="s">
        <v>21</v>
      </c>
      <c r="C1065" s="188" t="s">
        <v>980</v>
      </c>
      <c r="D1065" s="188">
        <v>6</v>
      </c>
      <c r="E1065" s="193">
        <v>2328.12</v>
      </c>
      <c r="F1065" s="188" t="s">
        <v>1222</v>
      </c>
      <c r="G1065" s="196">
        <v>46146</v>
      </c>
    </row>
    <row r="1066" spans="1:7" ht="15.75" customHeight="1" x14ac:dyDescent="0.3">
      <c r="A1066" s="188">
        <v>5033</v>
      </c>
      <c r="B1066" s="188" t="s">
        <v>21</v>
      </c>
      <c r="C1066" s="188" t="s">
        <v>981</v>
      </c>
      <c r="D1066" s="188">
        <v>6</v>
      </c>
      <c r="E1066" s="193">
        <v>2328.12</v>
      </c>
      <c r="F1066" s="188" t="s">
        <v>1222</v>
      </c>
      <c r="G1066" s="196">
        <v>46146</v>
      </c>
    </row>
    <row r="1067" spans="1:7" ht="15.75" customHeight="1" x14ac:dyDescent="0.3">
      <c r="A1067" s="188">
        <v>5034</v>
      </c>
      <c r="B1067" s="188" t="s">
        <v>21</v>
      </c>
      <c r="C1067" s="188" t="s">
        <v>1457</v>
      </c>
      <c r="D1067" s="188">
        <v>12</v>
      </c>
      <c r="E1067" s="193">
        <v>688.76</v>
      </c>
      <c r="F1067" s="188" t="s">
        <v>1222</v>
      </c>
      <c r="G1067" s="196">
        <v>46146</v>
      </c>
    </row>
    <row r="1068" spans="1:7" ht="15.75" customHeight="1" x14ac:dyDescent="0.3">
      <c r="A1068" s="188">
        <v>5035</v>
      </c>
      <c r="B1068" s="188" t="s">
        <v>21</v>
      </c>
      <c r="C1068" s="188" t="s">
        <v>1458</v>
      </c>
      <c r="D1068" s="188">
        <v>12</v>
      </c>
      <c r="E1068" s="193">
        <v>688.76</v>
      </c>
      <c r="F1068" s="188" t="s">
        <v>1222</v>
      </c>
      <c r="G1068" s="196">
        <v>46146</v>
      </c>
    </row>
    <row r="1069" spans="1:7" ht="15.75" customHeight="1" x14ac:dyDescent="0.3">
      <c r="A1069" s="188">
        <v>5036</v>
      </c>
      <c r="B1069" s="188" t="s">
        <v>21</v>
      </c>
      <c r="C1069" s="188" t="s">
        <v>982</v>
      </c>
      <c r="D1069" s="188">
        <v>12</v>
      </c>
      <c r="E1069" s="193">
        <v>688.76</v>
      </c>
      <c r="F1069" s="188" t="s">
        <v>1222</v>
      </c>
      <c r="G1069" s="196">
        <v>46146</v>
      </c>
    </row>
    <row r="1070" spans="1:7" ht="15.75" customHeight="1" x14ac:dyDescent="0.3">
      <c r="A1070" s="188">
        <v>5037</v>
      </c>
      <c r="B1070" s="188" t="s">
        <v>21</v>
      </c>
      <c r="C1070" s="188" t="s">
        <v>983</v>
      </c>
      <c r="D1070" s="188">
        <v>12</v>
      </c>
      <c r="E1070" s="193">
        <v>688.76</v>
      </c>
      <c r="F1070" s="188" t="s">
        <v>1222</v>
      </c>
      <c r="G1070" s="196">
        <v>46146</v>
      </c>
    </row>
    <row r="1071" spans="1:7" ht="15.75" customHeight="1" x14ac:dyDescent="0.3">
      <c r="A1071" s="188">
        <v>5038</v>
      </c>
      <c r="B1071" s="188" t="s">
        <v>21</v>
      </c>
      <c r="C1071" s="188" t="s">
        <v>1459</v>
      </c>
      <c r="D1071" s="188">
        <v>12</v>
      </c>
      <c r="E1071" s="193">
        <v>688.76</v>
      </c>
      <c r="F1071" s="188" t="s">
        <v>1222</v>
      </c>
      <c r="G1071" s="196">
        <v>46146</v>
      </c>
    </row>
    <row r="1072" spans="1:7" ht="15.75" customHeight="1" x14ac:dyDescent="0.3">
      <c r="A1072" s="188">
        <v>5039</v>
      </c>
      <c r="B1072" s="188" t="s">
        <v>21</v>
      </c>
      <c r="C1072" s="188" t="s">
        <v>1460</v>
      </c>
      <c r="D1072" s="188">
        <v>12</v>
      </c>
      <c r="E1072" s="193">
        <v>688.76</v>
      </c>
      <c r="F1072" s="188" t="s">
        <v>1222</v>
      </c>
      <c r="G1072" s="196">
        <v>46146</v>
      </c>
    </row>
    <row r="1073" spans="1:7" ht="15.75" customHeight="1" x14ac:dyDescent="0.3">
      <c r="A1073" s="188">
        <v>5040</v>
      </c>
      <c r="B1073" s="188" t="s">
        <v>21</v>
      </c>
      <c r="C1073" s="188" t="s">
        <v>984</v>
      </c>
      <c r="D1073" s="188">
        <v>12</v>
      </c>
      <c r="E1073" s="193">
        <v>688.76</v>
      </c>
      <c r="F1073" s="188" t="s">
        <v>1222</v>
      </c>
      <c r="G1073" s="196">
        <v>46146</v>
      </c>
    </row>
    <row r="1074" spans="1:7" ht="15.75" customHeight="1" x14ac:dyDescent="0.3">
      <c r="A1074" s="188">
        <v>5041</v>
      </c>
      <c r="B1074" s="188" t="s">
        <v>21</v>
      </c>
      <c r="C1074" s="188" t="s">
        <v>985</v>
      </c>
      <c r="D1074" s="188">
        <v>12</v>
      </c>
      <c r="E1074" s="193">
        <v>688.76</v>
      </c>
      <c r="F1074" s="188" t="s">
        <v>1222</v>
      </c>
      <c r="G1074" s="196">
        <v>46146</v>
      </c>
    </row>
    <row r="1075" spans="1:7" ht="15.75" customHeight="1" x14ac:dyDescent="0.3">
      <c r="A1075" s="188">
        <v>5042</v>
      </c>
      <c r="B1075" s="188" t="s">
        <v>21</v>
      </c>
      <c r="C1075" s="188" t="s">
        <v>1461</v>
      </c>
      <c r="D1075" s="188">
        <v>12</v>
      </c>
      <c r="E1075" s="193">
        <v>688.76</v>
      </c>
      <c r="F1075" s="188" t="s">
        <v>1222</v>
      </c>
      <c r="G1075" s="196">
        <v>46146</v>
      </c>
    </row>
    <row r="1076" spans="1:7" ht="15.75" customHeight="1" x14ac:dyDescent="0.3">
      <c r="A1076" s="188">
        <v>5043</v>
      </c>
      <c r="B1076" s="188" t="s">
        <v>21</v>
      </c>
      <c r="C1076" s="188" t="s">
        <v>986</v>
      </c>
      <c r="D1076" s="188">
        <v>12</v>
      </c>
      <c r="E1076" s="193">
        <v>688.76</v>
      </c>
      <c r="F1076" s="188" t="s">
        <v>1222</v>
      </c>
      <c r="G1076" s="196">
        <v>46146</v>
      </c>
    </row>
    <row r="1077" spans="1:7" ht="15.75" customHeight="1" x14ac:dyDescent="0.3">
      <c r="A1077" s="188">
        <v>5044</v>
      </c>
      <c r="B1077" s="188" t="s">
        <v>21</v>
      </c>
      <c r="C1077" s="188" t="s">
        <v>987</v>
      </c>
      <c r="D1077" s="188">
        <v>12</v>
      </c>
      <c r="E1077" s="193">
        <v>688.76</v>
      </c>
      <c r="F1077" s="188" t="s">
        <v>1222</v>
      </c>
      <c r="G1077" s="196">
        <v>46146</v>
      </c>
    </row>
    <row r="1078" spans="1:7" ht="15.75" customHeight="1" x14ac:dyDescent="0.3">
      <c r="A1078" s="188">
        <v>5045</v>
      </c>
      <c r="B1078" s="188" t="s">
        <v>21</v>
      </c>
      <c r="C1078" s="188" t="s">
        <v>988</v>
      </c>
      <c r="D1078" s="188">
        <v>12</v>
      </c>
      <c r="E1078" s="193">
        <v>688.76</v>
      </c>
      <c r="F1078" s="188" t="s">
        <v>1222</v>
      </c>
      <c r="G1078" s="196">
        <v>46146</v>
      </c>
    </row>
    <row r="1079" spans="1:7" ht="15.75" customHeight="1" x14ac:dyDescent="0.3">
      <c r="A1079" s="188"/>
      <c r="B1079" s="188"/>
      <c r="C1079" s="194" t="s">
        <v>1462</v>
      </c>
      <c r="D1079" s="188"/>
      <c r="E1079" s="188"/>
      <c r="F1079" s="188"/>
      <c r="G1079" s="188"/>
    </row>
    <row r="1080" spans="1:7" ht="15.75" customHeight="1" x14ac:dyDescent="0.3">
      <c r="A1080" s="188">
        <v>10</v>
      </c>
      <c r="B1080" s="188" t="s">
        <v>793</v>
      </c>
      <c r="C1080" s="188" t="s">
        <v>1463</v>
      </c>
      <c r="D1080" s="188">
        <v>0</v>
      </c>
      <c r="E1080" s="193">
        <v>6004</v>
      </c>
      <c r="F1080" s="188" t="s">
        <v>1222</v>
      </c>
      <c r="G1080" s="196">
        <v>46050</v>
      </c>
    </row>
    <row r="1081" spans="1:7" ht="15.75" customHeight="1" x14ac:dyDescent="0.3">
      <c r="A1081" s="188">
        <v>11</v>
      </c>
      <c r="B1081" s="188" t="s">
        <v>793</v>
      </c>
      <c r="C1081" s="188" t="s">
        <v>1464</v>
      </c>
      <c r="D1081" s="188">
        <v>0</v>
      </c>
      <c r="E1081" s="193">
        <v>8474</v>
      </c>
      <c r="F1081" s="188" t="s">
        <v>1222</v>
      </c>
      <c r="G1081" s="196">
        <v>46050</v>
      </c>
    </row>
    <row r="1082" spans="1:7" ht="15.75" customHeight="1" x14ac:dyDescent="0.3">
      <c r="A1082" s="188">
        <v>11001</v>
      </c>
      <c r="B1082" s="188">
        <v>1300</v>
      </c>
      <c r="C1082" s="188" t="s">
        <v>1465</v>
      </c>
      <c r="D1082" s="188">
        <v>1</v>
      </c>
      <c r="E1082" s="193">
        <v>5399.04</v>
      </c>
      <c r="F1082" s="188" t="s">
        <v>1222</v>
      </c>
      <c r="G1082" s="196">
        <v>46111</v>
      </c>
    </row>
    <row r="1083" spans="1:7" ht="15.75" customHeight="1" x14ac:dyDescent="0.3">
      <c r="A1083" s="188">
        <v>11002</v>
      </c>
      <c r="B1083" s="188">
        <v>1310</v>
      </c>
      <c r="C1083" s="188" t="s">
        <v>1466</v>
      </c>
      <c r="D1083" s="188">
        <v>1</v>
      </c>
      <c r="E1083" s="193">
        <v>4499.2</v>
      </c>
      <c r="F1083" s="188" t="s">
        <v>1222</v>
      </c>
      <c r="G1083" s="196">
        <v>46111</v>
      </c>
    </row>
    <row r="1084" spans="1:7" ht="15.75" customHeight="1" x14ac:dyDescent="0.3">
      <c r="A1084" s="188">
        <v>11003</v>
      </c>
      <c r="B1084" s="188">
        <v>1320</v>
      </c>
      <c r="C1084" s="188" t="s">
        <v>1467</v>
      </c>
      <c r="D1084" s="188">
        <v>1</v>
      </c>
      <c r="E1084" s="193">
        <v>3599.36</v>
      </c>
      <c r="F1084" s="188" t="s">
        <v>1222</v>
      </c>
      <c r="G1084" s="196">
        <v>46111</v>
      </c>
    </row>
    <row r="1085" spans="1:7" ht="15.75" customHeight="1" x14ac:dyDescent="0.3">
      <c r="A1085" s="188">
        <v>18042</v>
      </c>
      <c r="B1085" s="188" t="s">
        <v>990</v>
      </c>
      <c r="C1085" s="188" t="s">
        <v>991</v>
      </c>
      <c r="D1085" s="188">
        <v>12</v>
      </c>
      <c r="E1085" s="193">
        <v>1929.81</v>
      </c>
      <c r="F1085" s="188" t="s">
        <v>1222</v>
      </c>
      <c r="G1085" s="196">
        <v>46098</v>
      </c>
    </row>
    <row r="1086" spans="1:7" ht="15.75" customHeight="1" x14ac:dyDescent="0.3">
      <c r="A1086" s="188">
        <v>18043</v>
      </c>
      <c r="B1086" s="188" t="s">
        <v>992</v>
      </c>
      <c r="C1086" s="188" t="s">
        <v>993</v>
      </c>
      <c r="D1086" s="188">
        <v>12</v>
      </c>
      <c r="E1086" s="193">
        <v>2239.11</v>
      </c>
      <c r="F1086" s="188" t="s">
        <v>1222</v>
      </c>
      <c r="G1086" s="196">
        <v>46098</v>
      </c>
    </row>
    <row r="1087" spans="1:7" ht="15.75" customHeight="1" x14ac:dyDescent="0.3">
      <c r="A1087" s="188">
        <v>18044</v>
      </c>
      <c r="B1087" s="188" t="s">
        <v>994</v>
      </c>
      <c r="C1087" s="188" t="s">
        <v>995</v>
      </c>
      <c r="D1087" s="188">
        <v>12</v>
      </c>
      <c r="E1087" s="193">
        <v>2604.65</v>
      </c>
      <c r="F1087" s="188" t="s">
        <v>1222</v>
      </c>
      <c r="G1087" s="196">
        <v>46098</v>
      </c>
    </row>
    <row r="1088" spans="1:7" ht="15.75" customHeight="1" x14ac:dyDescent="0.3">
      <c r="A1088" s="188">
        <v>6000</v>
      </c>
      <c r="B1088" s="188" t="s">
        <v>171</v>
      </c>
      <c r="C1088" s="188" t="s">
        <v>996</v>
      </c>
      <c r="D1088" s="188">
        <v>12</v>
      </c>
      <c r="E1088" s="193">
        <v>2693.26</v>
      </c>
      <c r="F1088" s="188" t="s">
        <v>1222</v>
      </c>
      <c r="G1088" s="196">
        <v>46111</v>
      </c>
    </row>
    <row r="1089" spans="1:7" ht="15.75" customHeight="1" x14ac:dyDescent="0.3">
      <c r="A1089" s="188">
        <v>6001</v>
      </c>
      <c r="B1089" s="188" t="s">
        <v>171</v>
      </c>
      <c r="C1089" s="188" t="s">
        <v>997</v>
      </c>
      <c r="D1089" s="188">
        <v>12</v>
      </c>
      <c r="E1089" s="193">
        <v>2754.7</v>
      </c>
      <c r="F1089" s="188" t="s">
        <v>1222</v>
      </c>
      <c r="G1089" s="196">
        <v>46111</v>
      </c>
    </row>
    <row r="1090" spans="1:7" ht="15.75" customHeight="1" x14ac:dyDescent="0.3">
      <c r="A1090" s="188">
        <v>6002</v>
      </c>
      <c r="B1090" s="188" t="s">
        <v>171</v>
      </c>
      <c r="C1090" s="188" t="s">
        <v>998</v>
      </c>
      <c r="D1090" s="188">
        <v>12</v>
      </c>
      <c r="E1090" s="193">
        <v>2836.62</v>
      </c>
      <c r="F1090" s="188" t="s">
        <v>1222</v>
      </c>
      <c r="G1090" s="196">
        <v>46111</v>
      </c>
    </row>
    <row r="1091" spans="1:7" ht="15.75" customHeight="1" x14ac:dyDescent="0.3">
      <c r="A1091" s="188">
        <v>6003</v>
      </c>
      <c r="B1091" s="188" t="s">
        <v>171</v>
      </c>
      <c r="C1091" s="188" t="s">
        <v>999</v>
      </c>
      <c r="D1091" s="188">
        <v>12</v>
      </c>
      <c r="E1091" s="193">
        <v>2894.99</v>
      </c>
      <c r="F1091" s="188" t="s">
        <v>1222</v>
      </c>
      <c r="G1091" s="196">
        <v>46111</v>
      </c>
    </row>
    <row r="1092" spans="1:7" ht="15.75" customHeight="1" x14ac:dyDescent="0.3">
      <c r="A1092" s="188">
        <v>6004</v>
      </c>
      <c r="B1092" s="188" t="s">
        <v>171</v>
      </c>
      <c r="C1092" s="188" t="s">
        <v>1000</v>
      </c>
      <c r="D1092" s="188">
        <v>12</v>
      </c>
      <c r="E1092" s="193">
        <v>2951.32</v>
      </c>
      <c r="F1092" s="188" t="s">
        <v>1222</v>
      </c>
      <c r="G1092" s="196">
        <v>46111</v>
      </c>
    </row>
    <row r="1093" spans="1:7" ht="15.75" customHeight="1" x14ac:dyDescent="0.3">
      <c r="A1093" s="188">
        <v>6005</v>
      </c>
      <c r="B1093" s="188" t="s">
        <v>171</v>
      </c>
      <c r="C1093" s="188" t="s">
        <v>1001</v>
      </c>
      <c r="D1093" s="188">
        <v>12</v>
      </c>
      <c r="E1093" s="193">
        <v>3052.7</v>
      </c>
      <c r="F1093" s="188" t="s">
        <v>1222</v>
      </c>
      <c r="G1093" s="196">
        <v>46111</v>
      </c>
    </row>
    <row r="1094" spans="1:7" ht="15.75" customHeight="1" x14ac:dyDescent="0.3">
      <c r="A1094" s="188">
        <v>6006</v>
      </c>
      <c r="B1094" s="188" t="s">
        <v>171</v>
      </c>
      <c r="C1094" s="188" t="s">
        <v>1002</v>
      </c>
      <c r="D1094" s="188">
        <v>12</v>
      </c>
      <c r="E1094" s="193">
        <v>3131.55</v>
      </c>
      <c r="F1094" s="188" t="s">
        <v>1222</v>
      </c>
      <c r="G1094" s="196">
        <v>46111</v>
      </c>
    </row>
    <row r="1095" spans="1:7" ht="15.75" customHeight="1" x14ac:dyDescent="0.3">
      <c r="A1095" s="188">
        <v>6007</v>
      </c>
      <c r="B1095" s="188" t="s">
        <v>171</v>
      </c>
      <c r="C1095" s="188" t="s">
        <v>1018</v>
      </c>
      <c r="D1095" s="188">
        <v>12</v>
      </c>
      <c r="E1095" s="193">
        <v>4707.3</v>
      </c>
      <c r="F1095" s="188" t="s">
        <v>1222</v>
      </c>
      <c r="G1095" s="196">
        <v>46111</v>
      </c>
    </row>
    <row r="1096" spans="1:7" ht="15.75" customHeight="1" x14ac:dyDescent="0.3">
      <c r="A1096" s="188">
        <v>6008</v>
      </c>
      <c r="B1096" s="188" t="s">
        <v>171</v>
      </c>
      <c r="C1096" s="188" t="s">
        <v>1003</v>
      </c>
      <c r="D1096" s="188">
        <v>12</v>
      </c>
      <c r="E1096" s="193">
        <v>2942.47</v>
      </c>
      <c r="F1096" s="188" t="s">
        <v>1222</v>
      </c>
      <c r="G1096" s="196">
        <v>46111</v>
      </c>
    </row>
    <row r="1097" spans="1:7" ht="15.75" customHeight="1" x14ac:dyDescent="0.3">
      <c r="A1097" s="188">
        <v>6009</v>
      </c>
      <c r="B1097" s="188" t="s">
        <v>171</v>
      </c>
      <c r="C1097" s="188" t="s">
        <v>1004</v>
      </c>
      <c r="D1097" s="188">
        <v>12</v>
      </c>
      <c r="E1097" s="193">
        <v>3003.26</v>
      </c>
      <c r="F1097" s="188" t="s">
        <v>1222</v>
      </c>
      <c r="G1097" s="196">
        <v>46111</v>
      </c>
    </row>
    <row r="1098" spans="1:7" ht="15.75" customHeight="1" x14ac:dyDescent="0.3">
      <c r="A1098" s="188">
        <v>6010</v>
      </c>
      <c r="B1098" s="188" t="s">
        <v>171</v>
      </c>
      <c r="C1098" s="188" t="s">
        <v>1005</v>
      </c>
      <c r="D1098" s="188">
        <v>12</v>
      </c>
      <c r="E1098" s="193">
        <v>3072.36</v>
      </c>
      <c r="F1098" s="188" t="s">
        <v>1222</v>
      </c>
      <c r="G1098" s="196">
        <v>46111</v>
      </c>
    </row>
    <row r="1099" spans="1:7" ht="15.75" customHeight="1" x14ac:dyDescent="0.3">
      <c r="A1099" s="188">
        <v>6011</v>
      </c>
      <c r="B1099" s="188" t="s">
        <v>171</v>
      </c>
      <c r="C1099" s="188" t="s">
        <v>1006</v>
      </c>
      <c r="D1099" s="188">
        <v>12</v>
      </c>
      <c r="E1099" s="193">
        <v>3135.49</v>
      </c>
      <c r="F1099" s="188" t="s">
        <v>1222</v>
      </c>
      <c r="G1099" s="196">
        <v>46111</v>
      </c>
    </row>
    <row r="1100" spans="1:7" ht="15.75" customHeight="1" x14ac:dyDescent="0.3">
      <c r="A1100" s="188">
        <v>6012</v>
      </c>
      <c r="B1100" s="188" t="s">
        <v>171</v>
      </c>
      <c r="C1100" s="188" t="s">
        <v>1007</v>
      </c>
      <c r="D1100" s="188">
        <v>12</v>
      </c>
      <c r="E1100" s="193">
        <v>3188.1</v>
      </c>
      <c r="F1100" s="188" t="s">
        <v>1222</v>
      </c>
      <c r="G1100" s="196">
        <v>46111</v>
      </c>
    </row>
    <row r="1101" spans="1:7" ht="15.75" customHeight="1" x14ac:dyDescent="0.3">
      <c r="A1101" s="188">
        <v>6013</v>
      </c>
      <c r="B1101" s="188" t="s">
        <v>171</v>
      </c>
      <c r="C1101" s="188" t="s">
        <v>1008</v>
      </c>
      <c r="D1101" s="188">
        <v>12</v>
      </c>
      <c r="E1101" s="193">
        <v>3272.27</v>
      </c>
      <c r="F1101" s="188" t="s">
        <v>1222</v>
      </c>
      <c r="G1101" s="196">
        <v>46111</v>
      </c>
    </row>
    <row r="1102" spans="1:7" ht="15.75" customHeight="1" x14ac:dyDescent="0.3">
      <c r="A1102" s="188">
        <v>6014</v>
      </c>
      <c r="B1102" s="188" t="s">
        <v>171</v>
      </c>
      <c r="C1102" s="188" t="s">
        <v>1009</v>
      </c>
      <c r="D1102" s="188">
        <v>12</v>
      </c>
      <c r="E1102" s="193">
        <v>3343.71</v>
      </c>
      <c r="F1102" s="188" t="s">
        <v>1222</v>
      </c>
      <c r="G1102" s="196">
        <v>46111</v>
      </c>
    </row>
    <row r="1103" spans="1:7" ht="15.75" customHeight="1" x14ac:dyDescent="0.3">
      <c r="A1103" s="188">
        <v>6015</v>
      </c>
      <c r="B1103" s="188" t="s">
        <v>171</v>
      </c>
      <c r="C1103" s="188" t="s">
        <v>1010</v>
      </c>
      <c r="D1103" s="188">
        <v>12</v>
      </c>
      <c r="E1103" s="193">
        <v>4633.6099999999997</v>
      </c>
      <c r="F1103" s="188" t="s">
        <v>1222</v>
      </c>
      <c r="G1103" s="196">
        <v>46111</v>
      </c>
    </row>
    <row r="1104" spans="1:7" ht="15.75" customHeight="1" x14ac:dyDescent="0.3">
      <c r="A1104" s="188">
        <v>6016</v>
      </c>
      <c r="B1104" s="188" t="s">
        <v>171</v>
      </c>
      <c r="C1104" s="188" t="s">
        <v>1011</v>
      </c>
      <c r="D1104" s="188">
        <v>12</v>
      </c>
      <c r="E1104" s="193">
        <v>4793.3900000000003</v>
      </c>
      <c r="F1104" s="188" t="s">
        <v>1222</v>
      </c>
      <c r="G1104" s="196">
        <v>46111</v>
      </c>
    </row>
    <row r="1105" spans="1:7" ht="15.75" customHeight="1" x14ac:dyDescent="0.3">
      <c r="A1105" s="188">
        <v>6017</v>
      </c>
      <c r="B1105" s="188" t="s">
        <v>171</v>
      </c>
      <c r="C1105" s="188" t="s">
        <v>1012</v>
      </c>
      <c r="D1105" s="188">
        <v>12</v>
      </c>
      <c r="E1105" s="193">
        <v>5011.76</v>
      </c>
      <c r="F1105" s="188" t="s">
        <v>1222</v>
      </c>
      <c r="G1105" s="196">
        <v>46111</v>
      </c>
    </row>
    <row r="1106" spans="1:7" ht="15.75" customHeight="1" x14ac:dyDescent="0.3">
      <c r="A1106" s="188">
        <v>6018</v>
      </c>
      <c r="B1106" s="188" t="s">
        <v>171</v>
      </c>
      <c r="C1106" s="188" t="s">
        <v>1013</v>
      </c>
      <c r="D1106" s="188">
        <v>12</v>
      </c>
      <c r="E1106" s="193">
        <v>5397.89</v>
      </c>
      <c r="F1106" s="188" t="s">
        <v>1222</v>
      </c>
      <c r="G1106" s="196">
        <v>46111</v>
      </c>
    </row>
    <row r="1107" spans="1:7" ht="15.75" customHeight="1" x14ac:dyDescent="0.3">
      <c r="A1107" s="188">
        <v>6019</v>
      </c>
      <c r="B1107" s="188" t="s">
        <v>171</v>
      </c>
      <c r="C1107" s="188" t="s">
        <v>1014</v>
      </c>
      <c r="D1107" s="188">
        <v>12</v>
      </c>
      <c r="E1107" s="193">
        <v>6183.48</v>
      </c>
      <c r="F1107" s="188" t="s">
        <v>1222</v>
      </c>
      <c r="G1107" s="196">
        <v>46111</v>
      </c>
    </row>
    <row r="1108" spans="1:7" ht="15.75" customHeight="1" x14ac:dyDescent="0.3">
      <c r="A1108" s="188">
        <v>6020</v>
      </c>
      <c r="B1108" s="188" t="s">
        <v>171</v>
      </c>
      <c r="C1108" s="188" t="s">
        <v>1015</v>
      </c>
      <c r="D1108" s="188">
        <v>12</v>
      </c>
      <c r="E1108" s="193">
        <v>6527</v>
      </c>
      <c r="F1108" s="188" t="s">
        <v>1222</v>
      </c>
      <c r="G1108" s="196">
        <v>46111</v>
      </c>
    </row>
    <row r="1109" spans="1:7" ht="15.75" customHeight="1" x14ac:dyDescent="0.3">
      <c r="A1109" s="188">
        <v>6021</v>
      </c>
      <c r="B1109" s="188" t="s">
        <v>171</v>
      </c>
      <c r="C1109" s="188" t="s">
        <v>1016</v>
      </c>
      <c r="D1109" s="188">
        <v>12</v>
      </c>
      <c r="E1109" s="193">
        <v>7046.29</v>
      </c>
      <c r="F1109" s="188" t="s">
        <v>1222</v>
      </c>
      <c r="G1109" s="196">
        <v>46111</v>
      </c>
    </row>
    <row r="1110" spans="1:7" ht="15.75" customHeight="1" x14ac:dyDescent="0.3">
      <c r="A1110" s="188">
        <v>6022</v>
      </c>
      <c r="B1110" s="188" t="s">
        <v>171</v>
      </c>
      <c r="C1110" s="188" t="s">
        <v>1017</v>
      </c>
      <c r="D1110" s="188">
        <v>12</v>
      </c>
      <c r="E1110" s="193">
        <v>7499</v>
      </c>
      <c r="F1110" s="188" t="s">
        <v>1222</v>
      </c>
      <c r="G1110" s="196">
        <v>46111</v>
      </c>
    </row>
    <row r="1111" spans="1:7" ht="15.75" customHeight="1" x14ac:dyDescent="0.3">
      <c r="A1111" s="188">
        <v>6067</v>
      </c>
      <c r="B1111" s="188" t="s">
        <v>171</v>
      </c>
      <c r="C1111" s="188" t="s">
        <v>1019</v>
      </c>
      <c r="D1111" s="188">
        <v>12</v>
      </c>
      <c r="E1111" s="193">
        <v>4781.01</v>
      </c>
      <c r="F1111" s="188" t="s">
        <v>1222</v>
      </c>
      <c r="G1111" s="196">
        <v>46111</v>
      </c>
    </row>
    <row r="1112" spans="1:7" ht="15.75" customHeight="1" x14ac:dyDescent="0.3">
      <c r="A1112" s="188">
        <v>6068</v>
      </c>
      <c r="B1112" s="188" t="s">
        <v>171</v>
      </c>
      <c r="C1112" s="188" t="s">
        <v>1020</v>
      </c>
      <c r="D1112" s="188">
        <v>12</v>
      </c>
      <c r="E1112" s="193">
        <v>5073.08</v>
      </c>
      <c r="F1112" s="188" t="s">
        <v>1222</v>
      </c>
      <c r="G1112" s="196">
        <v>46111</v>
      </c>
    </row>
    <row r="1113" spans="1:7" ht="15.75" customHeight="1" x14ac:dyDescent="0.3">
      <c r="A1113" s="188">
        <v>6069</v>
      </c>
      <c r="B1113" s="188" t="s">
        <v>171</v>
      </c>
      <c r="C1113" s="188" t="s">
        <v>1021</v>
      </c>
      <c r="D1113" s="188">
        <v>12</v>
      </c>
      <c r="E1113" s="193">
        <v>5485.17</v>
      </c>
      <c r="F1113" s="188" t="s">
        <v>1222</v>
      </c>
      <c r="G1113" s="196">
        <v>46111</v>
      </c>
    </row>
    <row r="1114" spans="1:7" ht="15.75" customHeight="1" x14ac:dyDescent="0.3">
      <c r="A1114" s="188">
        <v>9</v>
      </c>
      <c r="B1114" s="188" t="s">
        <v>793</v>
      </c>
      <c r="C1114" s="188" t="s">
        <v>1468</v>
      </c>
      <c r="D1114" s="188">
        <v>0</v>
      </c>
      <c r="E1114" s="193">
        <v>5624</v>
      </c>
      <c r="F1114" s="188" t="s">
        <v>1222</v>
      </c>
      <c r="G1114" s="196">
        <v>46050</v>
      </c>
    </row>
    <row r="1115" spans="1:7" ht="15.75" customHeight="1" x14ac:dyDescent="0.3">
      <c r="A1115" s="188"/>
      <c r="B1115" s="188"/>
      <c r="C1115" s="194" t="s">
        <v>1469</v>
      </c>
      <c r="D1115" s="188"/>
      <c r="E1115" s="188"/>
      <c r="F1115" s="188"/>
      <c r="G1115" s="188"/>
    </row>
    <row r="1116" spans="1:7" ht="15.75" customHeight="1" x14ac:dyDescent="0.3">
      <c r="A1116" s="188">
        <v>25100</v>
      </c>
      <c r="B1116" s="188" t="s">
        <v>137</v>
      </c>
      <c r="C1116" s="188" t="s">
        <v>1470</v>
      </c>
      <c r="D1116" s="188">
        <v>12</v>
      </c>
      <c r="E1116" s="193">
        <v>2934.24</v>
      </c>
      <c r="F1116" s="188" t="s">
        <v>1222</v>
      </c>
      <c r="G1116" s="196">
        <v>46170</v>
      </c>
    </row>
    <row r="1117" spans="1:7" ht="15.75" customHeight="1" x14ac:dyDescent="0.3">
      <c r="A1117" s="188">
        <v>3019</v>
      </c>
      <c r="B1117" s="188" t="s">
        <v>189</v>
      </c>
      <c r="C1117" s="188" t="s">
        <v>1023</v>
      </c>
      <c r="D1117" s="188">
        <v>0</v>
      </c>
      <c r="E1117" s="193">
        <v>2469.5100000000002</v>
      </c>
      <c r="F1117" s="188" t="s">
        <v>1222</v>
      </c>
      <c r="G1117" s="196">
        <v>46125</v>
      </c>
    </row>
    <row r="1118" spans="1:7" ht="15.75" customHeight="1" x14ac:dyDescent="0.3">
      <c r="A1118" s="188">
        <v>3020</v>
      </c>
      <c r="B1118" s="188" t="s">
        <v>189</v>
      </c>
      <c r="C1118" s="188" t="s">
        <v>1024</v>
      </c>
      <c r="D1118" s="188">
        <v>0</v>
      </c>
      <c r="E1118" s="193">
        <v>1871.93</v>
      </c>
      <c r="F1118" s="188" t="s">
        <v>1222</v>
      </c>
      <c r="G1118" s="196">
        <v>46125</v>
      </c>
    </row>
    <row r="1119" spans="1:7" ht="15.75" customHeight="1" x14ac:dyDescent="0.3">
      <c r="A1119" s="188"/>
      <c r="B1119" s="188"/>
      <c r="C1119" s="194" t="s">
        <v>1416</v>
      </c>
      <c r="D1119" s="188"/>
      <c r="E1119" s="188"/>
      <c r="F1119" s="188"/>
      <c r="G1119" s="188"/>
    </row>
    <row r="1120" spans="1:7" ht="15.75" customHeight="1" x14ac:dyDescent="0.3">
      <c r="A1120" s="188">
        <v>3000</v>
      </c>
      <c r="B1120" s="188" t="s">
        <v>821</v>
      </c>
      <c r="C1120" s="188" t="s">
        <v>1026</v>
      </c>
      <c r="D1120" s="188">
        <v>12</v>
      </c>
      <c r="E1120" s="193">
        <v>894.51</v>
      </c>
      <c r="F1120" s="188" t="s">
        <v>1222</v>
      </c>
      <c r="G1120" s="196">
        <v>46125</v>
      </c>
    </row>
    <row r="1121" spans="1:7" ht="15.75" customHeight="1" x14ac:dyDescent="0.3">
      <c r="A1121" s="188">
        <v>3001</v>
      </c>
      <c r="B1121" s="188" t="s">
        <v>821</v>
      </c>
      <c r="C1121" s="188" t="s">
        <v>1027</v>
      </c>
      <c r="D1121" s="188">
        <v>12</v>
      </c>
      <c r="E1121" s="193">
        <v>1054.32</v>
      </c>
      <c r="F1121" s="188" t="s">
        <v>1222</v>
      </c>
      <c r="G1121" s="196">
        <v>46125</v>
      </c>
    </row>
    <row r="1122" spans="1:7" ht="15.75" customHeight="1" x14ac:dyDescent="0.3">
      <c r="A1122" s="188">
        <v>3002</v>
      </c>
      <c r="B1122" s="188" t="s">
        <v>821</v>
      </c>
      <c r="C1122" s="188" t="s">
        <v>1028</v>
      </c>
      <c r="D1122" s="188">
        <v>12</v>
      </c>
      <c r="E1122" s="193">
        <v>1166.1199999999999</v>
      </c>
      <c r="F1122" s="188" t="s">
        <v>1222</v>
      </c>
      <c r="G1122" s="196">
        <v>46125</v>
      </c>
    </row>
    <row r="1123" spans="1:7" ht="15.75" customHeight="1" x14ac:dyDescent="0.3">
      <c r="A1123" s="188">
        <v>3003</v>
      </c>
      <c r="B1123" s="188" t="s">
        <v>821</v>
      </c>
      <c r="C1123" s="188" t="s">
        <v>1029</v>
      </c>
      <c r="D1123" s="188">
        <v>12</v>
      </c>
      <c r="E1123" s="193">
        <v>1549.53</v>
      </c>
      <c r="F1123" s="188" t="s">
        <v>1222</v>
      </c>
      <c r="G1123" s="196">
        <v>46125</v>
      </c>
    </row>
    <row r="1124" spans="1:7" ht="15.75" customHeight="1" x14ac:dyDescent="0.3">
      <c r="A1124" s="188">
        <v>3004</v>
      </c>
      <c r="B1124" s="188" t="s">
        <v>821</v>
      </c>
      <c r="C1124" s="188" t="s">
        <v>1030</v>
      </c>
      <c r="D1124" s="188">
        <v>12</v>
      </c>
      <c r="E1124" s="193">
        <v>2028.73</v>
      </c>
      <c r="F1124" s="188" t="s">
        <v>1222</v>
      </c>
      <c r="G1124" s="196">
        <v>46125</v>
      </c>
    </row>
    <row r="1125" spans="1:7" ht="15.75" customHeight="1" x14ac:dyDescent="0.3">
      <c r="A1125" s="188">
        <v>3005</v>
      </c>
      <c r="B1125" s="188" t="s">
        <v>821</v>
      </c>
      <c r="C1125" s="188" t="s">
        <v>1031</v>
      </c>
      <c r="D1125" s="188">
        <v>12</v>
      </c>
      <c r="E1125" s="193">
        <v>2635.74</v>
      </c>
      <c r="F1125" s="188" t="s">
        <v>1222</v>
      </c>
      <c r="G1125" s="196">
        <v>46125</v>
      </c>
    </row>
    <row r="1126" spans="1:7" ht="15.75" customHeight="1" x14ac:dyDescent="0.3">
      <c r="A1126" s="188">
        <v>3006</v>
      </c>
      <c r="B1126" s="188" t="s">
        <v>821</v>
      </c>
      <c r="C1126" s="188" t="s">
        <v>1032</v>
      </c>
      <c r="D1126" s="188">
        <v>6</v>
      </c>
      <c r="E1126" s="193">
        <v>3306.65</v>
      </c>
      <c r="F1126" s="188" t="s">
        <v>1222</v>
      </c>
      <c r="G1126" s="196">
        <v>46125</v>
      </c>
    </row>
    <row r="1127" spans="1:7" ht="15.75" customHeight="1" x14ac:dyDescent="0.3">
      <c r="A1127" s="188">
        <v>3007</v>
      </c>
      <c r="B1127" s="188" t="s">
        <v>821</v>
      </c>
      <c r="C1127" s="188" t="s">
        <v>1033</v>
      </c>
      <c r="D1127" s="188">
        <v>6</v>
      </c>
      <c r="E1127" s="193">
        <v>4920.08</v>
      </c>
      <c r="F1127" s="188" t="s">
        <v>1222</v>
      </c>
      <c r="G1127" s="196">
        <v>46125</v>
      </c>
    </row>
    <row r="1128" spans="1:7" ht="15.75" customHeight="1" x14ac:dyDescent="0.3">
      <c r="A1128" s="188">
        <v>3009</v>
      </c>
      <c r="B1128" s="188" t="s">
        <v>821</v>
      </c>
      <c r="C1128" s="188" t="s">
        <v>1034</v>
      </c>
      <c r="D1128" s="188">
        <v>0</v>
      </c>
      <c r="E1128" s="193">
        <v>1473.85</v>
      </c>
      <c r="F1128" s="188" t="s">
        <v>1222</v>
      </c>
      <c r="G1128" s="196">
        <v>46125</v>
      </c>
    </row>
    <row r="1129" spans="1:7" ht="15.75" customHeight="1" x14ac:dyDescent="0.3">
      <c r="A1129" s="188">
        <v>3010</v>
      </c>
      <c r="B1129" s="188" t="s">
        <v>821</v>
      </c>
      <c r="C1129" s="188" t="s">
        <v>1035</v>
      </c>
      <c r="D1129" s="188">
        <v>0</v>
      </c>
      <c r="E1129" s="193">
        <v>1478.43</v>
      </c>
      <c r="F1129" s="188" t="s">
        <v>1222</v>
      </c>
      <c r="G1129" s="196">
        <v>46125</v>
      </c>
    </row>
    <row r="1130" spans="1:7" ht="15.75" customHeight="1" x14ac:dyDescent="0.3">
      <c r="A1130" s="188">
        <v>3011</v>
      </c>
      <c r="B1130" s="188" t="s">
        <v>821</v>
      </c>
      <c r="C1130" s="188" t="s">
        <v>1036</v>
      </c>
      <c r="D1130" s="188">
        <v>0</v>
      </c>
      <c r="E1130" s="193">
        <v>2331.56</v>
      </c>
      <c r="F1130" s="188" t="s">
        <v>1222</v>
      </c>
      <c r="G1130" s="196">
        <v>46125</v>
      </c>
    </row>
    <row r="1131" spans="1:7" ht="15.75" customHeight="1" x14ac:dyDescent="0.3">
      <c r="A1131" s="188">
        <v>3012</v>
      </c>
      <c r="B1131" s="188" t="s">
        <v>821</v>
      </c>
      <c r="C1131" s="188" t="s">
        <v>1037</v>
      </c>
      <c r="D1131" s="188">
        <v>0</v>
      </c>
      <c r="E1131" s="193">
        <v>3306.97</v>
      </c>
      <c r="F1131" s="188" t="s">
        <v>1222</v>
      </c>
      <c r="G1131" s="196">
        <v>46125</v>
      </c>
    </row>
    <row r="1132" spans="1:7" ht="15.75" customHeight="1" x14ac:dyDescent="0.3">
      <c r="A1132" s="188">
        <v>3013</v>
      </c>
      <c r="B1132" s="188" t="s">
        <v>821</v>
      </c>
      <c r="C1132" s="188" t="s">
        <v>1038</v>
      </c>
      <c r="D1132" s="188">
        <v>0</v>
      </c>
      <c r="E1132" s="193">
        <v>4325.21</v>
      </c>
      <c r="F1132" s="188" t="s">
        <v>1222</v>
      </c>
      <c r="G1132" s="196">
        <v>46125</v>
      </c>
    </row>
    <row r="1133" spans="1:7" ht="15.75" customHeight="1" x14ac:dyDescent="0.3">
      <c r="A1133" s="188"/>
      <c r="B1133" s="188"/>
      <c r="C1133" s="194" t="s">
        <v>1039</v>
      </c>
      <c r="D1133" s="188"/>
      <c r="E1133" s="188"/>
      <c r="F1133" s="188"/>
      <c r="G1133" s="188"/>
    </row>
    <row r="1134" spans="1:7" ht="15.75" customHeight="1" x14ac:dyDescent="0.3">
      <c r="A1134" s="188">
        <v>12000</v>
      </c>
      <c r="B1134" s="188" t="s">
        <v>793</v>
      </c>
      <c r="C1134" s="188" t="s">
        <v>1040</v>
      </c>
      <c r="D1134" s="188">
        <v>20</v>
      </c>
      <c r="E1134" s="193">
        <v>3597.68</v>
      </c>
      <c r="F1134" s="188" t="s">
        <v>1222</v>
      </c>
      <c r="G1134" s="196">
        <v>46170</v>
      </c>
    </row>
    <row r="1135" spans="1:7" ht="15.75" customHeight="1" x14ac:dyDescent="0.3">
      <c r="A1135" s="188">
        <v>12001</v>
      </c>
      <c r="B1135" s="188" t="s">
        <v>793</v>
      </c>
      <c r="C1135" s="188" t="s">
        <v>1041</v>
      </c>
      <c r="D1135" s="188">
        <v>20</v>
      </c>
      <c r="E1135" s="193">
        <v>3352.35</v>
      </c>
      <c r="F1135" s="188" t="s">
        <v>1222</v>
      </c>
      <c r="G1135" s="196">
        <v>46170</v>
      </c>
    </row>
    <row r="1136" spans="1:7" ht="15.75" customHeight="1" x14ac:dyDescent="0.3">
      <c r="A1136" s="188">
        <v>12004</v>
      </c>
      <c r="B1136" s="188" t="s">
        <v>793</v>
      </c>
      <c r="C1136" s="188" t="s">
        <v>1042</v>
      </c>
      <c r="D1136" s="188">
        <v>20</v>
      </c>
      <c r="E1136" s="193">
        <v>3398.81</v>
      </c>
      <c r="F1136" s="188" t="s">
        <v>1222</v>
      </c>
      <c r="G1136" s="196">
        <v>46170</v>
      </c>
    </row>
    <row r="1137" spans="1:7" ht="15.75" customHeight="1" x14ac:dyDescent="0.3">
      <c r="A1137" s="188">
        <v>12006</v>
      </c>
      <c r="B1137" s="188" t="s">
        <v>793</v>
      </c>
      <c r="C1137" s="188" t="s">
        <v>1044</v>
      </c>
      <c r="D1137" s="188">
        <v>50</v>
      </c>
      <c r="E1137" s="193">
        <v>750.16</v>
      </c>
      <c r="F1137" s="188" t="s">
        <v>1222</v>
      </c>
      <c r="G1137" s="196">
        <v>46170</v>
      </c>
    </row>
    <row r="1138" spans="1:7" ht="15.75" customHeight="1" x14ac:dyDescent="0.3">
      <c r="A1138" s="188">
        <v>12007</v>
      </c>
      <c r="B1138" s="188" t="s">
        <v>793</v>
      </c>
      <c r="C1138" s="188" t="s">
        <v>1045</v>
      </c>
      <c r="D1138" s="188">
        <v>50</v>
      </c>
      <c r="E1138" s="193">
        <v>905.81</v>
      </c>
      <c r="F1138" s="188" t="s">
        <v>1222</v>
      </c>
      <c r="G1138" s="196">
        <v>46170</v>
      </c>
    </row>
    <row r="1139" spans="1:7" ht="15.75" customHeight="1" x14ac:dyDescent="0.3">
      <c r="A1139" s="188">
        <v>12008</v>
      </c>
      <c r="B1139" s="188" t="s">
        <v>793</v>
      </c>
      <c r="C1139" s="188" t="s">
        <v>1046</v>
      </c>
      <c r="D1139" s="188">
        <v>50</v>
      </c>
      <c r="E1139" s="193">
        <v>1014.68</v>
      </c>
      <c r="F1139" s="188" t="s">
        <v>1222</v>
      </c>
      <c r="G1139" s="196">
        <v>46170</v>
      </c>
    </row>
    <row r="1140" spans="1:7" ht="15.75" customHeight="1" x14ac:dyDescent="0.3">
      <c r="A1140" s="188">
        <v>12014</v>
      </c>
      <c r="B1140" s="188" t="s">
        <v>793</v>
      </c>
      <c r="C1140" s="188" t="s">
        <v>1043</v>
      </c>
      <c r="D1140" s="188">
        <v>20</v>
      </c>
      <c r="E1140" s="193">
        <v>3152.92</v>
      </c>
      <c r="F1140" s="188" t="s">
        <v>1222</v>
      </c>
      <c r="G1140" s="196">
        <v>46170</v>
      </c>
    </row>
    <row r="1141" spans="1:7" ht="15.75" customHeight="1" x14ac:dyDescent="0.3">
      <c r="A1141" s="188">
        <v>12016</v>
      </c>
      <c r="B1141" s="188" t="s">
        <v>793</v>
      </c>
      <c r="C1141" s="188" t="s">
        <v>1471</v>
      </c>
      <c r="D1141" s="188">
        <v>20</v>
      </c>
      <c r="E1141" s="193">
        <v>3545.04</v>
      </c>
      <c r="F1141" s="188" t="s">
        <v>1222</v>
      </c>
      <c r="G1141" s="196">
        <v>46170</v>
      </c>
    </row>
    <row r="1142" spans="1:7" ht="15.75" customHeight="1" x14ac:dyDescent="0.3">
      <c r="A1142" s="188">
        <v>12020</v>
      </c>
      <c r="B1142" s="188" t="s">
        <v>793</v>
      </c>
      <c r="C1142" s="188" t="s">
        <v>1047</v>
      </c>
      <c r="D1142" s="188">
        <v>50</v>
      </c>
      <c r="E1142" s="193">
        <v>931.46</v>
      </c>
      <c r="F1142" s="188" t="s">
        <v>1222</v>
      </c>
      <c r="G1142" s="196">
        <v>46170</v>
      </c>
    </row>
    <row r="1143" spans="1:7" ht="15.75" customHeight="1" x14ac:dyDescent="0.3">
      <c r="A1143" s="188">
        <v>12021</v>
      </c>
      <c r="B1143" s="188" t="s">
        <v>793</v>
      </c>
      <c r="C1143" s="188" t="s">
        <v>1048</v>
      </c>
      <c r="D1143" s="188">
        <v>50</v>
      </c>
      <c r="E1143" s="193">
        <v>1050.8399999999999</v>
      </c>
      <c r="F1143" s="188" t="s">
        <v>1222</v>
      </c>
      <c r="G1143" s="196">
        <v>46170</v>
      </c>
    </row>
    <row r="1144" spans="1:7" ht="15.75" customHeight="1" x14ac:dyDescent="0.3">
      <c r="A1144" s="188">
        <v>12022</v>
      </c>
      <c r="B1144" s="188" t="s">
        <v>793</v>
      </c>
      <c r="C1144" s="188" t="s">
        <v>1049</v>
      </c>
      <c r="D1144" s="188">
        <v>50</v>
      </c>
      <c r="E1144" s="193">
        <v>1149.47</v>
      </c>
      <c r="F1144" s="188" t="s">
        <v>1222</v>
      </c>
      <c r="G1144" s="196">
        <v>46170</v>
      </c>
    </row>
    <row r="1145" spans="1:7" ht="15.75" customHeight="1" x14ac:dyDescent="0.3">
      <c r="A1145" s="188">
        <v>12023</v>
      </c>
      <c r="B1145" s="188" t="s">
        <v>793</v>
      </c>
      <c r="C1145" s="188" t="s">
        <v>1050</v>
      </c>
      <c r="D1145" s="188">
        <v>50</v>
      </c>
      <c r="E1145" s="193">
        <v>891.92</v>
      </c>
      <c r="F1145" s="188" t="s">
        <v>1222</v>
      </c>
      <c r="G1145" s="196">
        <v>46170</v>
      </c>
    </row>
    <row r="1146" spans="1:7" ht="15.75" customHeight="1" x14ac:dyDescent="0.3">
      <c r="A1146" s="188">
        <v>12024</v>
      </c>
      <c r="B1146" s="188" t="s">
        <v>793</v>
      </c>
      <c r="C1146" s="188" t="s">
        <v>1051</v>
      </c>
      <c r="D1146" s="188">
        <v>50</v>
      </c>
      <c r="E1146" s="193">
        <v>986.02</v>
      </c>
      <c r="F1146" s="188" t="s">
        <v>1222</v>
      </c>
      <c r="G1146" s="196">
        <v>46170</v>
      </c>
    </row>
    <row r="1147" spans="1:7" ht="15.75" customHeight="1" x14ac:dyDescent="0.3">
      <c r="A1147" s="188">
        <v>12025</v>
      </c>
      <c r="B1147" s="188" t="s">
        <v>793</v>
      </c>
      <c r="C1147" s="188" t="s">
        <v>1052</v>
      </c>
      <c r="D1147" s="188">
        <v>50</v>
      </c>
      <c r="E1147" s="193">
        <v>1027.25</v>
      </c>
      <c r="F1147" s="188" t="s">
        <v>1222</v>
      </c>
      <c r="G1147" s="196">
        <v>46170</v>
      </c>
    </row>
    <row r="1148" spans="1:7" ht="15.75" customHeight="1" x14ac:dyDescent="0.3">
      <c r="A1148" s="188">
        <v>12026</v>
      </c>
      <c r="B1148" s="188" t="s">
        <v>793</v>
      </c>
      <c r="C1148" s="188" t="s">
        <v>1053</v>
      </c>
      <c r="D1148" s="188">
        <v>50</v>
      </c>
      <c r="E1148" s="193">
        <v>843.35</v>
      </c>
      <c r="F1148" s="188" t="s">
        <v>1222</v>
      </c>
      <c r="G1148" s="196">
        <v>46170</v>
      </c>
    </row>
    <row r="1149" spans="1:7" ht="15.75" customHeight="1" x14ac:dyDescent="0.3">
      <c r="A1149" s="188">
        <v>12027</v>
      </c>
      <c r="B1149" s="188" t="s">
        <v>793</v>
      </c>
      <c r="C1149" s="188" t="s">
        <v>1054</v>
      </c>
      <c r="D1149" s="188">
        <v>50</v>
      </c>
      <c r="E1149" s="193">
        <v>984.64</v>
      </c>
      <c r="F1149" s="188" t="s">
        <v>1222</v>
      </c>
      <c r="G1149" s="196">
        <v>46170</v>
      </c>
    </row>
    <row r="1150" spans="1:7" ht="15.75" customHeight="1" x14ac:dyDescent="0.3">
      <c r="A1150" s="188">
        <v>12028</v>
      </c>
      <c r="B1150" s="188" t="s">
        <v>793</v>
      </c>
      <c r="C1150" s="188" t="s">
        <v>1055</v>
      </c>
      <c r="D1150" s="188">
        <v>50</v>
      </c>
      <c r="E1150" s="193">
        <v>1131.05</v>
      </c>
      <c r="F1150" s="188" t="s">
        <v>1222</v>
      </c>
      <c r="G1150" s="196">
        <v>46170</v>
      </c>
    </row>
    <row r="1151" spans="1:7" ht="15.75" customHeight="1" x14ac:dyDescent="0.3">
      <c r="A1151" s="188">
        <v>12029</v>
      </c>
      <c r="B1151" s="188" t="s">
        <v>793</v>
      </c>
      <c r="C1151" s="188" t="s">
        <v>1472</v>
      </c>
      <c r="D1151" s="188">
        <v>20</v>
      </c>
      <c r="E1151" s="193">
        <v>8222.01</v>
      </c>
      <c r="F1151" s="188" t="s">
        <v>1222</v>
      </c>
      <c r="G1151" s="196">
        <v>46170</v>
      </c>
    </row>
    <row r="1152" spans="1:7" ht="15.75" customHeight="1" x14ac:dyDescent="0.3">
      <c r="A1152" s="188">
        <v>12030</v>
      </c>
      <c r="B1152" s="188" t="s">
        <v>793</v>
      </c>
      <c r="C1152" s="188" t="s">
        <v>1473</v>
      </c>
      <c r="D1152" s="188">
        <v>20</v>
      </c>
      <c r="E1152" s="193">
        <v>6638.51</v>
      </c>
      <c r="F1152" s="188" t="s">
        <v>1222</v>
      </c>
      <c r="G1152" s="196">
        <v>46170</v>
      </c>
    </row>
    <row r="1153" spans="1:7" ht="15.75" customHeight="1" x14ac:dyDescent="0.3">
      <c r="A1153" s="188">
        <v>12031</v>
      </c>
      <c r="B1153" s="188" t="s">
        <v>793</v>
      </c>
      <c r="C1153" s="188" t="s">
        <v>1474</v>
      </c>
      <c r="D1153" s="188">
        <v>20</v>
      </c>
      <c r="E1153" s="193">
        <v>2771.36</v>
      </c>
      <c r="F1153" s="188" t="s">
        <v>1222</v>
      </c>
      <c r="G1153" s="196">
        <v>46170</v>
      </c>
    </row>
    <row r="1154" spans="1:7" ht="15" customHeight="1" x14ac:dyDescent="0.3">
      <c r="A1154" s="188">
        <v>4005</v>
      </c>
      <c r="B1154" s="188" t="s">
        <v>1056</v>
      </c>
      <c r="C1154" s="188" t="s">
        <v>1046</v>
      </c>
      <c r="D1154" s="188">
        <v>50</v>
      </c>
      <c r="E1154" s="193">
        <v>978.67</v>
      </c>
      <c r="F1154" s="188" t="s">
        <v>1222</v>
      </c>
      <c r="G1154" s="196">
        <v>46170</v>
      </c>
    </row>
    <row r="1155" spans="1:7" ht="15.75" customHeight="1" x14ac:dyDescent="0.3">
      <c r="A1155" s="188">
        <v>4013</v>
      </c>
      <c r="B1155" s="188" t="s">
        <v>1056</v>
      </c>
      <c r="C1155" s="188" t="s">
        <v>1057</v>
      </c>
      <c r="D1155" s="188">
        <v>20</v>
      </c>
      <c r="E1155" s="193">
        <v>8583.2000000000007</v>
      </c>
      <c r="F1155" s="188" t="s">
        <v>1222</v>
      </c>
      <c r="G1155" s="196">
        <v>46170</v>
      </c>
    </row>
    <row r="1156" spans="1:7" ht="15.75" customHeight="1" x14ac:dyDescent="0.3">
      <c r="A1156" s="188">
        <v>4015</v>
      </c>
      <c r="B1156" s="188" t="s">
        <v>1056</v>
      </c>
      <c r="C1156" s="188" t="s">
        <v>1059</v>
      </c>
      <c r="D1156" s="188">
        <v>20</v>
      </c>
      <c r="E1156" s="193">
        <v>10276.74</v>
      </c>
      <c r="F1156" s="188" t="s">
        <v>1222</v>
      </c>
      <c r="G1156" s="196">
        <v>46170</v>
      </c>
    </row>
    <row r="1157" spans="1:7" ht="15.75" customHeight="1" x14ac:dyDescent="0.3">
      <c r="A1157" s="188">
        <v>4021</v>
      </c>
      <c r="B1157" s="188" t="s">
        <v>1056</v>
      </c>
      <c r="C1157" s="188" t="s">
        <v>1053</v>
      </c>
      <c r="D1157" s="188">
        <v>50</v>
      </c>
      <c r="E1157" s="193">
        <v>1099.46</v>
      </c>
      <c r="F1157" s="188" t="s">
        <v>1222</v>
      </c>
      <c r="G1157" s="196">
        <v>46170</v>
      </c>
    </row>
    <row r="1158" spans="1:7" ht="15.75" customHeight="1" x14ac:dyDescent="0.3">
      <c r="A1158" s="188">
        <v>4027</v>
      </c>
      <c r="B1158" s="188" t="s">
        <v>1056</v>
      </c>
      <c r="C1158" s="188" t="s">
        <v>1058</v>
      </c>
      <c r="D1158" s="188">
        <v>20</v>
      </c>
      <c r="E1158" s="193">
        <v>7996.27</v>
      </c>
      <c r="F1158" s="188" t="s">
        <v>1222</v>
      </c>
      <c r="G1158" s="196">
        <v>46170</v>
      </c>
    </row>
    <row r="1159" spans="1:7" ht="15.75" customHeight="1" x14ac:dyDescent="0.3">
      <c r="A1159" s="188">
        <v>4028</v>
      </c>
      <c r="B1159" s="188" t="s">
        <v>1056</v>
      </c>
      <c r="C1159" s="188" t="s">
        <v>1060</v>
      </c>
      <c r="D1159" s="188">
        <v>20</v>
      </c>
      <c r="E1159" s="193">
        <v>10950.83</v>
      </c>
      <c r="F1159" s="188" t="s">
        <v>1222</v>
      </c>
      <c r="G1159" s="196">
        <v>46170</v>
      </c>
    </row>
    <row r="1160" spans="1:7" ht="15.75" customHeight="1" x14ac:dyDescent="0.3">
      <c r="A1160" s="188">
        <v>4029</v>
      </c>
      <c r="B1160" s="188" t="s">
        <v>1056</v>
      </c>
      <c r="C1160" s="188" t="s">
        <v>1475</v>
      </c>
      <c r="D1160" s="188">
        <v>20</v>
      </c>
      <c r="E1160" s="193">
        <v>4385.34</v>
      </c>
      <c r="F1160" s="188" t="s">
        <v>1222</v>
      </c>
      <c r="G1160" s="196">
        <v>46170</v>
      </c>
    </row>
    <row r="1161" spans="1:7" ht="15.75" customHeight="1" x14ac:dyDescent="0.3">
      <c r="A1161" s="188">
        <v>4030</v>
      </c>
      <c r="B1161" s="188" t="s">
        <v>1056</v>
      </c>
      <c r="C1161" s="188" t="s">
        <v>1061</v>
      </c>
      <c r="D1161" s="188">
        <v>20</v>
      </c>
      <c r="E1161" s="193">
        <v>5145.7</v>
      </c>
      <c r="F1161" s="188" t="s">
        <v>1222</v>
      </c>
      <c r="G1161" s="196">
        <v>46170</v>
      </c>
    </row>
    <row r="1162" spans="1:7" ht="15.75" customHeight="1" x14ac:dyDescent="0.3">
      <c r="A1162" s="188">
        <v>4031</v>
      </c>
      <c r="B1162" s="188" t="s">
        <v>1056</v>
      </c>
      <c r="C1162" s="188" t="s">
        <v>1062</v>
      </c>
      <c r="D1162" s="188">
        <v>20</v>
      </c>
      <c r="E1162" s="193">
        <v>5226.53</v>
      </c>
      <c r="F1162" s="188" t="s">
        <v>1222</v>
      </c>
      <c r="G1162" s="196">
        <v>46170</v>
      </c>
    </row>
    <row r="1163" spans="1:7" ht="15.75" customHeight="1" x14ac:dyDescent="0.3">
      <c r="A1163" s="188">
        <v>4032</v>
      </c>
      <c r="B1163" s="188" t="s">
        <v>1056</v>
      </c>
      <c r="C1163" s="188" t="s">
        <v>1044</v>
      </c>
      <c r="D1163" s="188">
        <v>50</v>
      </c>
      <c r="E1163" s="193">
        <v>866.59</v>
      </c>
      <c r="F1163" s="188" t="s">
        <v>1222</v>
      </c>
      <c r="G1163" s="196">
        <v>46170</v>
      </c>
    </row>
    <row r="1164" spans="1:7" ht="15.75" customHeight="1" x14ac:dyDescent="0.3">
      <c r="A1164" s="188">
        <v>4033</v>
      </c>
      <c r="B1164" s="188" t="s">
        <v>1056</v>
      </c>
      <c r="C1164" s="188" t="s">
        <v>1045</v>
      </c>
      <c r="D1164" s="188">
        <v>50</v>
      </c>
      <c r="E1164" s="193">
        <v>934.93</v>
      </c>
      <c r="F1164" s="188" t="s">
        <v>1222</v>
      </c>
      <c r="G1164" s="196">
        <v>46170</v>
      </c>
    </row>
    <row r="1165" spans="1:7" ht="15.75" customHeight="1" x14ac:dyDescent="0.3">
      <c r="A1165" s="188">
        <v>4034</v>
      </c>
      <c r="B1165" s="188" t="s">
        <v>1056</v>
      </c>
      <c r="C1165" s="188" t="s">
        <v>1476</v>
      </c>
      <c r="D1165" s="188">
        <v>50</v>
      </c>
      <c r="E1165" s="193">
        <v>1121.28</v>
      </c>
      <c r="F1165" s="188" t="s">
        <v>1222</v>
      </c>
      <c r="G1165" s="196">
        <v>46170</v>
      </c>
    </row>
    <row r="1166" spans="1:7" ht="15.75" customHeight="1" x14ac:dyDescent="0.3">
      <c r="A1166" s="188">
        <v>4035</v>
      </c>
      <c r="B1166" s="188" t="s">
        <v>1056</v>
      </c>
      <c r="C1166" s="188" t="s">
        <v>1063</v>
      </c>
      <c r="D1166" s="188">
        <v>50</v>
      </c>
      <c r="E1166" s="193">
        <v>1197.82</v>
      </c>
      <c r="F1166" s="188" t="s">
        <v>1222</v>
      </c>
      <c r="G1166" s="196">
        <v>46170</v>
      </c>
    </row>
    <row r="1167" spans="1:7" ht="15.75" customHeight="1" x14ac:dyDescent="0.3">
      <c r="A1167" s="188">
        <v>4036</v>
      </c>
      <c r="B1167" s="188" t="s">
        <v>1056</v>
      </c>
      <c r="C1167" s="188" t="s">
        <v>1064</v>
      </c>
      <c r="D1167" s="188">
        <v>50</v>
      </c>
      <c r="E1167" s="193">
        <v>1343.17</v>
      </c>
      <c r="F1167" s="188" t="s">
        <v>1222</v>
      </c>
      <c r="G1167" s="196">
        <v>46170</v>
      </c>
    </row>
    <row r="1168" spans="1:7" ht="15.75" customHeight="1" x14ac:dyDescent="0.3">
      <c r="A1168" s="188">
        <v>4037</v>
      </c>
      <c r="B1168" s="188" t="s">
        <v>1056</v>
      </c>
      <c r="C1168" s="188" t="s">
        <v>1065</v>
      </c>
      <c r="D1168" s="188">
        <v>50</v>
      </c>
      <c r="E1168" s="193">
        <v>1056.45</v>
      </c>
      <c r="F1168" s="188" t="s">
        <v>1222</v>
      </c>
      <c r="G1168" s="196">
        <v>46170</v>
      </c>
    </row>
    <row r="1169" spans="1:7" ht="15.75" customHeight="1" x14ac:dyDescent="0.3">
      <c r="A1169" s="188">
        <v>4038</v>
      </c>
      <c r="B1169" s="188" t="s">
        <v>1056</v>
      </c>
      <c r="C1169" s="188" t="s">
        <v>1066</v>
      </c>
      <c r="D1169" s="188">
        <v>50</v>
      </c>
      <c r="E1169" s="193">
        <v>1121.28</v>
      </c>
      <c r="F1169" s="188" t="s">
        <v>1222</v>
      </c>
      <c r="G1169" s="196">
        <v>46170</v>
      </c>
    </row>
    <row r="1170" spans="1:7" ht="15.75" customHeight="1" x14ac:dyDescent="0.3">
      <c r="A1170" s="188">
        <v>4039</v>
      </c>
      <c r="B1170" s="188" t="s">
        <v>1056</v>
      </c>
      <c r="C1170" s="188" t="s">
        <v>1067</v>
      </c>
      <c r="D1170" s="188">
        <v>50</v>
      </c>
      <c r="E1170" s="193">
        <v>1178.92</v>
      </c>
      <c r="F1170" s="188" t="s">
        <v>1222</v>
      </c>
      <c r="G1170" s="196">
        <v>46170</v>
      </c>
    </row>
    <row r="1171" spans="1:7" ht="15.75" customHeight="1" x14ac:dyDescent="0.3">
      <c r="A1171" s="188"/>
      <c r="B1171" s="188"/>
      <c r="C1171" s="194" t="s">
        <v>1068</v>
      </c>
      <c r="D1171" s="188"/>
      <c r="E1171" s="188"/>
      <c r="F1171" s="188"/>
      <c r="G1171" s="188"/>
    </row>
    <row r="1172" spans="1:7" ht="15.75" customHeight="1" x14ac:dyDescent="0.3">
      <c r="A1172" s="188">
        <v>5046</v>
      </c>
      <c r="B1172" s="188" t="s">
        <v>21</v>
      </c>
      <c r="C1172" s="188" t="s">
        <v>1069</v>
      </c>
      <c r="D1172" s="188">
        <v>12</v>
      </c>
      <c r="E1172" s="193">
        <v>1564.74</v>
      </c>
      <c r="F1172" s="188" t="s">
        <v>1222</v>
      </c>
      <c r="G1172" s="196">
        <v>46146</v>
      </c>
    </row>
    <row r="1173" spans="1:7" ht="15.75" customHeight="1" x14ac:dyDescent="0.3">
      <c r="A1173" s="188">
        <v>5047</v>
      </c>
      <c r="B1173" s="188" t="s">
        <v>21</v>
      </c>
      <c r="C1173" s="188" t="s">
        <v>1070</v>
      </c>
      <c r="D1173" s="188">
        <v>12</v>
      </c>
      <c r="E1173" s="193">
        <v>1564.74</v>
      </c>
      <c r="F1173" s="188" t="s">
        <v>1222</v>
      </c>
      <c r="G1173" s="196">
        <v>46146</v>
      </c>
    </row>
    <row r="1174" spans="1:7" ht="15.75" customHeight="1" x14ac:dyDescent="0.3">
      <c r="A1174" s="188">
        <v>5048</v>
      </c>
      <c r="B1174" s="188" t="s">
        <v>21</v>
      </c>
      <c r="C1174" s="188" t="s">
        <v>1071</v>
      </c>
      <c r="D1174" s="188">
        <v>12</v>
      </c>
      <c r="E1174" s="193">
        <v>1564.74</v>
      </c>
      <c r="F1174" s="188" t="s">
        <v>1222</v>
      </c>
      <c r="G1174" s="196">
        <v>46146</v>
      </c>
    </row>
    <row r="1175" spans="1:7" ht="15.75" customHeight="1" x14ac:dyDescent="0.3">
      <c r="A1175" s="188">
        <v>5049</v>
      </c>
      <c r="B1175" s="188" t="s">
        <v>21</v>
      </c>
      <c r="C1175" s="188" t="s">
        <v>1072</v>
      </c>
      <c r="D1175" s="188">
        <v>12</v>
      </c>
      <c r="E1175" s="193">
        <v>1564.74</v>
      </c>
      <c r="F1175" s="188" t="s">
        <v>1222</v>
      </c>
      <c r="G1175" s="196">
        <v>46146</v>
      </c>
    </row>
    <row r="1176" spans="1:7" ht="15.75" customHeight="1" x14ac:dyDescent="0.3">
      <c r="A1176" s="188">
        <v>5050</v>
      </c>
      <c r="B1176" s="188" t="s">
        <v>21</v>
      </c>
      <c r="C1176" s="188" t="s">
        <v>1477</v>
      </c>
      <c r="D1176" s="188">
        <v>12</v>
      </c>
      <c r="E1176" s="193">
        <v>1564.74</v>
      </c>
      <c r="F1176" s="188" t="s">
        <v>1222</v>
      </c>
      <c r="G1176" s="196">
        <v>46146</v>
      </c>
    </row>
    <row r="1177" spans="1:7" ht="15.75" customHeight="1" x14ac:dyDescent="0.3">
      <c r="A1177" s="188">
        <v>5051</v>
      </c>
      <c r="B1177" s="188" t="s">
        <v>21</v>
      </c>
      <c r="C1177" s="188" t="s">
        <v>1073</v>
      </c>
      <c r="D1177" s="188">
        <v>12</v>
      </c>
      <c r="E1177" s="193">
        <v>1564.74</v>
      </c>
      <c r="F1177" s="188" t="s">
        <v>1222</v>
      </c>
      <c r="G1177" s="196">
        <v>46146</v>
      </c>
    </row>
    <row r="1178" spans="1:7" ht="15.75" customHeight="1" x14ac:dyDescent="0.3">
      <c r="A1178" s="188">
        <v>5052</v>
      </c>
      <c r="B1178" s="188" t="s">
        <v>21</v>
      </c>
      <c r="C1178" s="188" t="s">
        <v>1478</v>
      </c>
      <c r="D1178" s="188">
        <v>12</v>
      </c>
      <c r="E1178" s="193">
        <v>1564.74</v>
      </c>
      <c r="F1178" s="188" t="s">
        <v>1222</v>
      </c>
      <c r="G1178" s="196">
        <v>46146</v>
      </c>
    </row>
    <row r="1179" spans="1:7" ht="15.75" customHeight="1" x14ac:dyDescent="0.3">
      <c r="A1179" s="188">
        <v>5053</v>
      </c>
      <c r="B1179" s="188" t="s">
        <v>21</v>
      </c>
      <c r="C1179" s="188" t="s">
        <v>1074</v>
      </c>
      <c r="D1179" s="188">
        <v>12</v>
      </c>
      <c r="E1179" s="193">
        <v>1564.74</v>
      </c>
      <c r="F1179" s="188" t="s">
        <v>1222</v>
      </c>
      <c r="G1179" s="196">
        <v>46146</v>
      </c>
    </row>
    <row r="1180" spans="1:7" ht="15.75" customHeight="1" x14ac:dyDescent="0.3">
      <c r="A1180" s="188">
        <v>5054</v>
      </c>
      <c r="B1180" s="188" t="s">
        <v>21</v>
      </c>
      <c r="C1180" s="188" t="s">
        <v>1075</v>
      </c>
      <c r="D1180" s="188">
        <v>12</v>
      </c>
      <c r="E1180" s="193">
        <v>1564.74</v>
      </c>
      <c r="F1180" s="188" t="s">
        <v>1222</v>
      </c>
      <c r="G1180" s="196">
        <v>46146</v>
      </c>
    </row>
    <row r="1181" spans="1:7" ht="15.75" customHeight="1" x14ac:dyDescent="0.3">
      <c r="A1181" s="180"/>
      <c r="B1181" s="180"/>
      <c r="C1181" s="180"/>
      <c r="D1181" s="180"/>
      <c r="E1181" s="181"/>
      <c r="F1181" s="180"/>
      <c r="G1181" s="184"/>
    </row>
    <row r="1182" spans="1:7" ht="15.75" customHeight="1" x14ac:dyDescent="0.3">
      <c r="A1182" s="188"/>
      <c r="B1182" s="188"/>
      <c r="C1182" s="195" t="s">
        <v>1479</v>
      </c>
      <c r="D1182" s="188"/>
      <c r="E1182" s="188"/>
      <c r="F1182" s="188"/>
      <c r="G1182" s="188"/>
    </row>
    <row r="1183" spans="1:7" ht="15.75" customHeight="1" x14ac:dyDescent="0.3">
      <c r="A1183" s="188"/>
      <c r="B1183" s="188"/>
      <c r="C1183" s="194" t="s">
        <v>1246</v>
      </c>
      <c r="D1183" s="188"/>
      <c r="E1183" s="188"/>
      <c r="F1183" s="188"/>
      <c r="G1183" s="188"/>
    </row>
    <row r="1184" spans="1:7" ht="15.75" customHeight="1" x14ac:dyDescent="0.3">
      <c r="A1184" s="188">
        <v>14134</v>
      </c>
      <c r="B1184" s="188">
        <v>10100</v>
      </c>
      <c r="C1184" s="188" t="s">
        <v>1077</v>
      </c>
      <c r="D1184" s="188">
        <v>0</v>
      </c>
      <c r="E1184" s="193">
        <v>3810.59</v>
      </c>
      <c r="F1184" s="188" t="s">
        <v>1222</v>
      </c>
      <c r="G1184" s="196">
        <v>46099</v>
      </c>
    </row>
    <row r="1185" spans="1:7" ht="15.75" customHeight="1" x14ac:dyDescent="0.3">
      <c r="A1185" s="188">
        <v>14144</v>
      </c>
      <c r="B1185" s="188">
        <v>10565</v>
      </c>
      <c r="C1185" s="188" t="s">
        <v>1480</v>
      </c>
      <c r="D1185" s="188">
        <v>0</v>
      </c>
      <c r="E1185" s="193">
        <v>4037.98</v>
      </c>
      <c r="F1185" s="188" t="s">
        <v>1222</v>
      </c>
      <c r="G1185" s="196">
        <v>46099</v>
      </c>
    </row>
    <row r="1186" spans="1:7" ht="15.75" customHeight="1" x14ac:dyDescent="0.3">
      <c r="A1186" s="188">
        <v>18024</v>
      </c>
      <c r="B1186" s="188" t="s">
        <v>1078</v>
      </c>
      <c r="C1186" s="188" t="s">
        <v>1079</v>
      </c>
      <c r="D1186" s="188">
        <v>10</v>
      </c>
      <c r="E1186" s="193">
        <v>11117.7</v>
      </c>
      <c r="F1186" s="188" t="s">
        <v>1222</v>
      </c>
      <c r="G1186" s="196">
        <v>46098</v>
      </c>
    </row>
    <row r="1187" spans="1:7" ht="15.75" customHeight="1" x14ac:dyDescent="0.3">
      <c r="A1187" s="188">
        <v>25084</v>
      </c>
      <c r="B1187" s="188" t="s">
        <v>137</v>
      </c>
      <c r="C1187" s="188" t="s">
        <v>1080</v>
      </c>
      <c r="D1187" s="188">
        <v>0</v>
      </c>
      <c r="E1187" s="193">
        <v>613.34</v>
      </c>
      <c r="F1187" s="188" t="s">
        <v>1222</v>
      </c>
      <c r="G1187" s="196">
        <v>46170</v>
      </c>
    </row>
    <row r="1188" spans="1:7" ht="15.75" customHeight="1" x14ac:dyDescent="0.3">
      <c r="A1188" s="188">
        <v>25086</v>
      </c>
      <c r="B1188" s="188" t="s">
        <v>137</v>
      </c>
      <c r="C1188" s="188" t="s">
        <v>1081</v>
      </c>
      <c r="D1188" s="188">
        <v>0</v>
      </c>
      <c r="E1188" s="193">
        <v>778.85</v>
      </c>
      <c r="F1188" s="188" t="s">
        <v>1222</v>
      </c>
      <c r="G1188" s="196">
        <v>46170</v>
      </c>
    </row>
    <row r="1189" spans="1:7" ht="15.75" customHeight="1" x14ac:dyDescent="0.3">
      <c r="A1189" s="188">
        <v>25094</v>
      </c>
      <c r="B1189" s="188" t="s">
        <v>1082</v>
      </c>
      <c r="C1189" s="188" t="s">
        <v>1083</v>
      </c>
      <c r="D1189" s="188">
        <v>14</v>
      </c>
      <c r="E1189" s="193">
        <v>4391.88</v>
      </c>
      <c r="F1189" s="188" t="s">
        <v>1222</v>
      </c>
      <c r="G1189" s="196">
        <v>46170</v>
      </c>
    </row>
    <row r="1190" spans="1:7" ht="15.75" customHeight="1" x14ac:dyDescent="0.3">
      <c r="A1190" s="188"/>
      <c r="B1190" s="188"/>
      <c r="C1190" s="194" t="s">
        <v>1084</v>
      </c>
      <c r="D1190" s="188"/>
      <c r="E1190" s="188"/>
      <c r="F1190" s="188"/>
      <c r="G1190" s="188"/>
    </row>
    <row r="1191" spans="1:7" ht="15.75" customHeight="1" x14ac:dyDescent="0.3">
      <c r="A1191" s="188">
        <v>11005</v>
      </c>
      <c r="B1191" s="188">
        <v>1110</v>
      </c>
      <c r="C1191" s="188" t="s">
        <v>1085</v>
      </c>
      <c r="D1191" s="188">
        <v>1</v>
      </c>
      <c r="E1191" s="193">
        <v>1237.28</v>
      </c>
      <c r="F1191" s="188" t="s">
        <v>1222</v>
      </c>
      <c r="G1191" s="196">
        <v>46111</v>
      </c>
    </row>
    <row r="1192" spans="1:7" ht="15.75" customHeight="1" x14ac:dyDescent="0.3">
      <c r="A1192" s="188">
        <v>11008</v>
      </c>
      <c r="B1192" s="188">
        <v>1150</v>
      </c>
      <c r="C1192" s="188" t="s">
        <v>1086</v>
      </c>
      <c r="D1192" s="188">
        <v>1</v>
      </c>
      <c r="E1192" s="193">
        <v>1214.78</v>
      </c>
      <c r="F1192" s="188" t="s">
        <v>1222</v>
      </c>
      <c r="G1192" s="196">
        <v>46111</v>
      </c>
    </row>
    <row r="1193" spans="1:7" ht="15.75" customHeight="1" x14ac:dyDescent="0.3">
      <c r="A1193" s="188">
        <v>11009</v>
      </c>
      <c r="B1193" s="188">
        <v>1170</v>
      </c>
      <c r="C1193" s="188" t="s">
        <v>1087</v>
      </c>
      <c r="D1193" s="188">
        <v>1</v>
      </c>
      <c r="E1193" s="193">
        <v>1349.76</v>
      </c>
      <c r="F1193" s="188" t="s">
        <v>1222</v>
      </c>
      <c r="G1193" s="196">
        <v>46111</v>
      </c>
    </row>
    <row r="1194" spans="1:7" ht="15.75" customHeight="1" x14ac:dyDescent="0.3">
      <c r="A1194" s="188">
        <v>11010</v>
      </c>
      <c r="B1194" s="188">
        <v>1190</v>
      </c>
      <c r="C1194" s="188" t="s">
        <v>1088</v>
      </c>
      <c r="D1194" s="188">
        <v>1</v>
      </c>
      <c r="E1194" s="193">
        <v>269.95</v>
      </c>
      <c r="F1194" s="188" t="s">
        <v>1222</v>
      </c>
      <c r="G1194" s="196">
        <v>46111</v>
      </c>
    </row>
    <row r="1195" spans="1:7" ht="15.75" customHeight="1" x14ac:dyDescent="0.3">
      <c r="A1195" s="188">
        <v>11011</v>
      </c>
      <c r="B1195" s="188">
        <v>1195</v>
      </c>
      <c r="C1195" s="188" t="s">
        <v>1089</v>
      </c>
      <c r="D1195" s="188">
        <v>1</v>
      </c>
      <c r="E1195" s="193">
        <v>179.97</v>
      </c>
      <c r="F1195" s="188" t="s">
        <v>1222</v>
      </c>
      <c r="G1195" s="196">
        <v>46111</v>
      </c>
    </row>
    <row r="1196" spans="1:7" ht="15.75" customHeight="1" x14ac:dyDescent="0.3">
      <c r="A1196" s="188">
        <v>11012</v>
      </c>
      <c r="B1196" s="188">
        <v>1196</v>
      </c>
      <c r="C1196" s="188" t="s">
        <v>1090</v>
      </c>
      <c r="D1196" s="188">
        <v>1</v>
      </c>
      <c r="E1196" s="193">
        <v>179.97</v>
      </c>
      <c r="F1196" s="188" t="s">
        <v>1222</v>
      </c>
      <c r="G1196" s="196">
        <v>46111</v>
      </c>
    </row>
    <row r="1197" spans="1:7" ht="15.75" customHeight="1" x14ac:dyDescent="0.3">
      <c r="A1197" s="188">
        <v>11013</v>
      </c>
      <c r="B1197" s="188">
        <v>1210</v>
      </c>
      <c r="C1197" s="188" t="s">
        <v>1091</v>
      </c>
      <c r="D1197" s="188">
        <v>1</v>
      </c>
      <c r="E1197" s="193">
        <v>112.48</v>
      </c>
      <c r="F1197" s="188" t="s">
        <v>1222</v>
      </c>
      <c r="G1197" s="196">
        <v>46111</v>
      </c>
    </row>
    <row r="1198" spans="1:7" ht="15.75" customHeight="1" x14ac:dyDescent="0.3">
      <c r="A1198" s="188">
        <v>11014</v>
      </c>
      <c r="B1198" s="188">
        <v>1230</v>
      </c>
      <c r="C1198" s="188" t="s">
        <v>1092</v>
      </c>
      <c r="D1198" s="188">
        <v>1</v>
      </c>
      <c r="E1198" s="193">
        <v>112.48</v>
      </c>
      <c r="F1198" s="188" t="s">
        <v>1222</v>
      </c>
      <c r="G1198" s="196">
        <v>46111</v>
      </c>
    </row>
    <row r="1199" spans="1:7" ht="15.75" customHeight="1" x14ac:dyDescent="0.3">
      <c r="A1199" s="188">
        <v>11015</v>
      </c>
      <c r="B1199" s="188">
        <v>1250</v>
      </c>
      <c r="C1199" s="188" t="s">
        <v>1093</v>
      </c>
      <c r="D1199" s="188">
        <v>1</v>
      </c>
      <c r="E1199" s="193">
        <v>157.47</v>
      </c>
      <c r="F1199" s="188" t="s">
        <v>1222</v>
      </c>
      <c r="G1199" s="196">
        <v>46111</v>
      </c>
    </row>
    <row r="1200" spans="1:7" ht="15.75" customHeight="1" x14ac:dyDescent="0.3">
      <c r="A1200" s="188">
        <v>11016</v>
      </c>
      <c r="B1200" s="188">
        <v>1270</v>
      </c>
      <c r="C1200" s="188" t="s">
        <v>1094</v>
      </c>
      <c r="D1200" s="188">
        <v>1</v>
      </c>
      <c r="E1200" s="193">
        <v>157.47</v>
      </c>
      <c r="F1200" s="188" t="s">
        <v>1222</v>
      </c>
      <c r="G1200" s="196">
        <v>46111</v>
      </c>
    </row>
    <row r="1201" spans="1:7" ht="15.75" customHeight="1" x14ac:dyDescent="0.3">
      <c r="A1201" s="188">
        <v>18074</v>
      </c>
      <c r="B1201" s="188" t="s">
        <v>1099</v>
      </c>
      <c r="C1201" s="188" t="s">
        <v>1100</v>
      </c>
      <c r="D1201" s="188">
        <v>0</v>
      </c>
      <c r="E1201" s="193">
        <v>2564.4</v>
      </c>
      <c r="F1201" s="188" t="s">
        <v>1222</v>
      </c>
      <c r="G1201" s="196">
        <v>46098</v>
      </c>
    </row>
    <row r="1202" spans="1:7" ht="15.75" customHeight="1" x14ac:dyDescent="0.3">
      <c r="A1202" s="188">
        <v>25020</v>
      </c>
      <c r="B1202" s="188" t="s">
        <v>137</v>
      </c>
      <c r="C1202" s="188" t="s">
        <v>1095</v>
      </c>
      <c r="D1202" s="188">
        <v>0</v>
      </c>
      <c r="E1202" s="193">
        <v>705.14</v>
      </c>
      <c r="F1202" s="188" t="s">
        <v>1222</v>
      </c>
      <c r="G1202" s="196">
        <v>46170</v>
      </c>
    </row>
    <row r="1203" spans="1:7" ht="15.75" customHeight="1" x14ac:dyDescent="0.3">
      <c r="A1203" s="188">
        <v>25021</v>
      </c>
      <c r="B1203" s="188" t="s">
        <v>137</v>
      </c>
      <c r="C1203" s="188" t="s">
        <v>1096</v>
      </c>
      <c r="D1203" s="188">
        <v>0</v>
      </c>
      <c r="E1203" s="193">
        <v>3070.31</v>
      </c>
      <c r="F1203" s="188" t="s">
        <v>1222</v>
      </c>
      <c r="G1203" s="196">
        <v>46170</v>
      </c>
    </row>
    <row r="1204" spans="1:7" ht="15.75" customHeight="1" x14ac:dyDescent="0.3">
      <c r="A1204" s="188">
        <v>25028</v>
      </c>
      <c r="B1204" s="188" t="s">
        <v>137</v>
      </c>
      <c r="C1204" s="188" t="s">
        <v>1097</v>
      </c>
      <c r="D1204" s="188">
        <v>10</v>
      </c>
      <c r="E1204" s="193">
        <v>5363.92</v>
      </c>
      <c r="F1204" s="188" t="s">
        <v>1222</v>
      </c>
      <c r="G1204" s="196">
        <v>46170</v>
      </c>
    </row>
    <row r="1205" spans="1:7" ht="15.75" customHeight="1" x14ac:dyDescent="0.3">
      <c r="A1205" s="188">
        <v>25029</v>
      </c>
      <c r="B1205" s="188" t="s">
        <v>137</v>
      </c>
      <c r="C1205" s="188" t="s">
        <v>1098</v>
      </c>
      <c r="D1205" s="188">
        <v>5</v>
      </c>
      <c r="E1205" s="193">
        <v>11780.13</v>
      </c>
      <c r="F1205" s="188" t="s">
        <v>1222</v>
      </c>
      <c r="G1205" s="196">
        <v>46170</v>
      </c>
    </row>
    <row r="1206" spans="1:7" ht="15.75" customHeight="1" x14ac:dyDescent="0.3">
      <c r="A1206" s="188">
        <v>25031</v>
      </c>
      <c r="B1206" s="188" t="s">
        <v>137</v>
      </c>
      <c r="C1206" s="188" t="s">
        <v>1481</v>
      </c>
      <c r="D1206" s="188">
        <v>0</v>
      </c>
      <c r="E1206" s="193">
        <v>5671.03</v>
      </c>
      <c r="F1206" s="188" t="s">
        <v>1222</v>
      </c>
      <c r="G1206" s="196">
        <v>46170</v>
      </c>
    </row>
    <row r="1207" spans="1:7" ht="15.75" customHeight="1" x14ac:dyDescent="0.3">
      <c r="A1207" s="188">
        <v>25101</v>
      </c>
      <c r="B1207" s="188" t="s">
        <v>137</v>
      </c>
      <c r="C1207" s="188" t="s">
        <v>1482</v>
      </c>
      <c r="D1207" s="188">
        <v>0</v>
      </c>
      <c r="E1207" s="193">
        <v>1571.95</v>
      </c>
      <c r="F1207" s="188" t="s">
        <v>1222</v>
      </c>
      <c r="G1207" s="196">
        <v>46170</v>
      </c>
    </row>
    <row r="1208" spans="1:7" ht="15.75" customHeight="1" x14ac:dyDescent="0.3">
      <c r="A1208" s="188">
        <v>27004</v>
      </c>
      <c r="B1208" s="188" t="s">
        <v>1508</v>
      </c>
      <c r="C1208" s="188" t="s">
        <v>1512</v>
      </c>
      <c r="D1208" s="188">
        <v>0</v>
      </c>
      <c r="E1208" s="193">
        <v>28673.86</v>
      </c>
      <c r="F1208" s="188" t="s">
        <v>1222</v>
      </c>
      <c r="G1208" s="196">
        <v>46120</v>
      </c>
    </row>
    <row r="1209" spans="1:7" ht="15.75" customHeight="1" x14ac:dyDescent="0.3">
      <c r="A1209" s="188"/>
      <c r="B1209" s="188"/>
      <c r="C1209" s="194" t="s">
        <v>1101</v>
      </c>
      <c r="D1209" s="188"/>
      <c r="E1209" s="188"/>
      <c r="F1209" s="188"/>
      <c r="G1209" s="188"/>
    </row>
    <row r="1210" spans="1:7" ht="15.75" customHeight="1" x14ac:dyDescent="0.3">
      <c r="A1210" s="188">
        <v>14051</v>
      </c>
      <c r="B1210" s="188">
        <v>1875</v>
      </c>
      <c r="C1210" s="188" t="s">
        <v>1483</v>
      </c>
      <c r="D1210" s="188">
        <v>0</v>
      </c>
      <c r="E1210" s="193">
        <v>5068.3500000000004</v>
      </c>
      <c r="F1210" s="188" t="s">
        <v>1222</v>
      </c>
      <c r="G1210" s="196">
        <v>46050</v>
      </c>
    </row>
    <row r="1211" spans="1:7" ht="15.75" customHeight="1" x14ac:dyDescent="0.3">
      <c r="A1211" s="188">
        <v>14052</v>
      </c>
      <c r="B1211" s="188">
        <v>12210</v>
      </c>
      <c r="C1211" s="188" t="s">
        <v>1102</v>
      </c>
      <c r="D1211" s="188">
        <v>10</v>
      </c>
      <c r="E1211" s="193">
        <v>8902.0400000000009</v>
      </c>
      <c r="F1211" s="188" t="s">
        <v>1222</v>
      </c>
      <c r="G1211" s="196">
        <v>46099</v>
      </c>
    </row>
    <row r="1212" spans="1:7" ht="15.75" customHeight="1" x14ac:dyDescent="0.3">
      <c r="A1212" s="188">
        <v>14158</v>
      </c>
      <c r="B1212" s="188">
        <v>3182</v>
      </c>
      <c r="C1212" s="188" t="s">
        <v>1103</v>
      </c>
      <c r="D1212" s="188">
        <v>20</v>
      </c>
      <c r="E1212" s="193">
        <v>1661.03</v>
      </c>
      <c r="F1212" s="188" t="s">
        <v>1222</v>
      </c>
      <c r="G1212" s="196">
        <v>46099</v>
      </c>
    </row>
    <row r="1213" spans="1:7" ht="15.75" customHeight="1" x14ac:dyDescent="0.3">
      <c r="A1213" s="188">
        <v>14160</v>
      </c>
      <c r="B1213" s="188">
        <v>10457</v>
      </c>
      <c r="C1213" s="188" t="s">
        <v>1104</v>
      </c>
      <c r="D1213" s="188">
        <v>20</v>
      </c>
      <c r="E1213" s="193">
        <v>1565.1</v>
      </c>
      <c r="F1213" s="188" t="s">
        <v>1222</v>
      </c>
      <c r="G1213" s="196">
        <v>46099</v>
      </c>
    </row>
    <row r="1214" spans="1:7" ht="15.75" customHeight="1" x14ac:dyDescent="0.3">
      <c r="A1214" s="188">
        <v>27000</v>
      </c>
      <c r="B1214" s="188" t="s">
        <v>1508</v>
      </c>
      <c r="C1214" s="188" t="s">
        <v>1513</v>
      </c>
      <c r="D1214" s="188">
        <v>1</v>
      </c>
      <c r="E1214" s="193">
        <v>1635.54</v>
      </c>
      <c r="F1214" s="188" t="s">
        <v>1222</v>
      </c>
      <c r="G1214" s="196">
        <v>46120</v>
      </c>
    </row>
    <row r="1215" spans="1:7" ht="15.75" customHeight="1" x14ac:dyDescent="0.3">
      <c r="A1215" s="188">
        <v>27001</v>
      </c>
      <c r="B1215" s="188" t="s">
        <v>1508</v>
      </c>
      <c r="C1215" s="188" t="s">
        <v>1514</v>
      </c>
      <c r="D1215" s="188">
        <v>1</v>
      </c>
      <c r="E1215" s="193">
        <v>1843.23</v>
      </c>
      <c r="F1215" s="188" t="s">
        <v>1222</v>
      </c>
      <c r="G1215" s="196">
        <v>46120</v>
      </c>
    </row>
    <row r="1216" spans="1:7" ht="15.75" customHeight="1" x14ac:dyDescent="0.3">
      <c r="A1216" s="188">
        <v>27002</v>
      </c>
      <c r="B1216" s="188" t="s">
        <v>1508</v>
      </c>
      <c r="C1216" s="188" t="s">
        <v>1515</v>
      </c>
      <c r="D1216" s="188">
        <v>1</v>
      </c>
      <c r="E1216" s="193">
        <v>4815.75</v>
      </c>
      <c r="F1216" s="188" t="s">
        <v>1222</v>
      </c>
      <c r="G1216" s="196">
        <v>46120</v>
      </c>
    </row>
    <row r="1217" spans="1:7" ht="15.75" customHeight="1" x14ac:dyDescent="0.3">
      <c r="A1217" s="188">
        <v>27003</v>
      </c>
      <c r="B1217" s="188" t="s">
        <v>1508</v>
      </c>
      <c r="C1217" s="188" t="s">
        <v>1516</v>
      </c>
      <c r="D1217" s="188">
        <v>1</v>
      </c>
      <c r="E1217" s="193">
        <v>6061.88</v>
      </c>
      <c r="F1217" s="188" t="s">
        <v>1222</v>
      </c>
      <c r="G1217" s="196">
        <v>46120</v>
      </c>
    </row>
    <row r="1218" spans="1:7" ht="15.75" customHeight="1" x14ac:dyDescent="0.3">
      <c r="A1218" s="188"/>
      <c r="B1218" s="188"/>
      <c r="C1218" s="194" t="s">
        <v>1105</v>
      </c>
      <c r="D1218" s="188"/>
      <c r="E1218" s="188"/>
      <c r="F1218" s="188"/>
      <c r="G1218" s="188"/>
    </row>
    <row r="1219" spans="1:7" ht="15.75" customHeight="1" x14ac:dyDescent="0.3">
      <c r="A1219" s="188">
        <v>14053</v>
      </c>
      <c r="B1219" s="188">
        <v>9917</v>
      </c>
      <c r="C1219" s="188" t="s">
        <v>1106</v>
      </c>
      <c r="D1219" s="188">
        <v>0</v>
      </c>
      <c r="E1219" s="193">
        <v>6459.35</v>
      </c>
      <c r="F1219" s="188" t="s">
        <v>1222</v>
      </c>
      <c r="G1219" s="196">
        <v>46099</v>
      </c>
    </row>
    <row r="1220" spans="1:7" ht="15.75" customHeight="1" x14ac:dyDescent="0.3">
      <c r="A1220" s="188"/>
      <c r="B1220" s="188"/>
      <c r="C1220" s="194" t="s">
        <v>1107</v>
      </c>
      <c r="D1220" s="188"/>
      <c r="E1220" s="188"/>
      <c r="F1220" s="188"/>
      <c r="G1220" s="188"/>
    </row>
    <row r="1221" spans="1:7" ht="15.75" customHeight="1" x14ac:dyDescent="0.3">
      <c r="A1221" s="188">
        <v>25026</v>
      </c>
      <c r="B1221" s="188" t="s">
        <v>1082</v>
      </c>
      <c r="C1221" s="188" t="s">
        <v>1108</v>
      </c>
      <c r="D1221" s="188">
        <v>20</v>
      </c>
      <c r="E1221" s="193">
        <v>3820.06</v>
      </c>
      <c r="F1221" s="188" t="s">
        <v>1222</v>
      </c>
      <c r="G1221" s="196">
        <v>46170</v>
      </c>
    </row>
    <row r="1222" spans="1:7" ht="15.75" customHeight="1" x14ac:dyDescent="0.3">
      <c r="A1222" s="188">
        <v>25027</v>
      </c>
      <c r="B1222" s="188" t="s">
        <v>1082</v>
      </c>
      <c r="C1222" s="188" t="s">
        <v>1111</v>
      </c>
      <c r="D1222" s="188">
        <v>0</v>
      </c>
      <c r="E1222" s="193">
        <v>13420.36</v>
      </c>
      <c r="F1222" s="188" t="s">
        <v>1222</v>
      </c>
      <c r="G1222" s="196">
        <v>46170</v>
      </c>
    </row>
    <row r="1223" spans="1:7" ht="15.75" customHeight="1" x14ac:dyDescent="0.3">
      <c r="A1223" s="188">
        <v>25064</v>
      </c>
      <c r="B1223" s="188" t="s">
        <v>1082</v>
      </c>
      <c r="C1223" s="188" t="s">
        <v>1109</v>
      </c>
      <c r="D1223" s="188">
        <v>10</v>
      </c>
      <c r="E1223" s="193">
        <v>6257.74</v>
      </c>
      <c r="F1223" s="188" t="s">
        <v>1222</v>
      </c>
      <c r="G1223" s="196">
        <v>46170</v>
      </c>
    </row>
    <row r="1224" spans="1:7" ht="15.75" customHeight="1" x14ac:dyDescent="0.3">
      <c r="A1224" s="188">
        <v>25065</v>
      </c>
      <c r="B1224" s="188" t="s">
        <v>1082</v>
      </c>
      <c r="C1224" s="188" t="s">
        <v>1110</v>
      </c>
      <c r="D1224" s="188">
        <v>10</v>
      </c>
      <c r="E1224" s="193">
        <v>5652.5</v>
      </c>
      <c r="F1224" s="188" t="s">
        <v>1222</v>
      </c>
      <c r="G1224" s="196">
        <v>46170</v>
      </c>
    </row>
    <row r="1225" spans="1:7" ht="15.75" customHeight="1" x14ac:dyDescent="0.3">
      <c r="A1225" s="188">
        <v>25066</v>
      </c>
      <c r="B1225" s="188" t="s">
        <v>1082</v>
      </c>
      <c r="C1225" s="188" t="s">
        <v>1112</v>
      </c>
      <c r="D1225" s="188">
        <v>0</v>
      </c>
      <c r="E1225" s="193">
        <v>15631.22</v>
      </c>
      <c r="F1225" s="188" t="s">
        <v>1222</v>
      </c>
      <c r="G1225" s="196">
        <v>46170</v>
      </c>
    </row>
    <row r="1226" spans="1:7" ht="15.75" customHeight="1" x14ac:dyDescent="0.3">
      <c r="A1226" s="188">
        <v>27005</v>
      </c>
      <c r="B1226" s="188" t="s">
        <v>1508</v>
      </c>
      <c r="C1226" s="188" t="s">
        <v>1517</v>
      </c>
      <c r="D1226" s="188">
        <v>0</v>
      </c>
      <c r="E1226" s="193">
        <v>3102.33</v>
      </c>
      <c r="F1226" s="188" t="s">
        <v>1222</v>
      </c>
      <c r="G1226" s="196">
        <v>46120</v>
      </c>
    </row>
    <row r="1227" spans="1:7" ht="15.75" customHeight="1" x14ac:dyDescent="0.3">
      <c r="A1227" s="188">
        <v>27006</v>
      </c>
      <c r="B1227" s="188" t="s">
        <v>1508</v>
      </c>
      <c r="C1227" s="188" t="s">
        <v>1518</v>
      </c>
      <c r="D1227" s="188">
        <v>0</v>
      </c>
      <c r="E1227" s="193">
        <v>3361.94</v>
      </c>
      <c r="F1227" s="188" t="s">
        <v>1222</v>
      </c>
      <c r="G1227" s="196">
        <v>46120</v>
      </c>
    </row>
    <row r="1228" spans="1:7" ht="15.75" customHeight="1" x14ac:dyDescent="0.3">
      <c r="A1228" s="188">
        <v>27007</v>
      </c>
      <c r="B1228" s="188" t="s">
        <v>1508</v>
      </c>
      <c r="C1228" s="188" t="s">
        <v>1519</v>
      </c>
      <c r="D1228" s="188">
        <v>0</v>
      </c>
      <c r="E1228" s="193">
        <v>4036.93</v>
      </c>
      <c r="F1228" s="188" t="s">
        <v>1222</v>
      </c>
      <c r="G1228" s="196">
        <v>46120</v>
      </c>
    </row>
    <row r="1229" spans="1:7" ht="15.75" customHeight="1" x14ac:dyDescent="0.3">
      <c r="A1229" s="188">
        <v>27008</v>
      </c>
      <c r="B1229" s="188" t="s">
        <v>1508</v>
      </c>
      <c r="C1229" s="188" t="s">
        <v>1520</v>
      </c>
      <c r="D1229" s="188">
        <v>0</v>
      </c>
      <c r="E1229" s="193">
        <v>6373.41</v>
      </c>
      <c r="F1229" s="188" t="s">
        <v>1222</v>
      </c>
      <c r="G1229" s="196">
        <v>46120</v>
      </c>
    </row>
    <row r="1230" spans="1:7" ht="15.75" customHeight="1" x14ac:dyDescent="0.3">
      <c r="A1230" s="188">
        <v>27009</v>
      </c>
      <c r="B1230" s="188" t="s">
        <v>1508</v>
      </c>
      <c r="C1230" s="188" t="s">
        <v>1521</v>
      </c>
      <c r="D1230" s="188">
        <v>0</v>
      </c>
      <c r="E1230" s="193">
        <v>6892.63</v>
      </c>
      <c r="F1230" s="188" t="s">
        <v>1222</v>
      </c>
      <c r="G1230" s="196">
        <v>46120</v>
      </c>
    </row>
    <row r="1231" spans="1:7" ht="15.75" customHeight="1" x14ac:dyDescent="0.3">
      <c r="A1231" s="188"/>
      <c r="B1231" s="188"/>
      <c r="C1231" s="194" t="s">
        <v>1113</v>
      </c>
      <c r="D1231" s="188"/>
      <c r="E1231" s="188"/>
      <c r="F1231" s="188"/>
      <c r="G1231" s="188"/>
    </row>
    <row r="1232" spans="1:7" ht="15.75" customHeight="1" x14ac:dyDescent="0.3">
      <c r="A1232" s="188">
        <v>5067</v>
      </c>
      <c r="B1232" s="188" t="s">
        <v>21</v>
      </c>
      <c r="C1232" s="188" t="s">
        <v>1484</v>
      </c>
      <c r="D1232" s="188">
        <v>0</v>
      </c>
      <c r="E1232" s="193">
        <v>3591.21</v>
      </c>
      <c r="F1232" s="188" t="s">
        <v>1222</v>
      </c>
      <c r="G1232" s="196">
        <v>46146</v>
      </c>
    </row>
    <row r="1233" spans="1:7" ht="15.75" customHeight="1" x14ac:dyDescent="0.3">
      <c r="A1233" s="188">
        <v>5068</v>
      </c>
      <c r="B1233" s="188" t="s">
        <v>21</v>
      </c>
      <c r="C1233" s="188" t="s">
        <v>1485</v>
      </c>
      <c r="D1233" s="188">
        <v>0</v>
      </c>
      <c r="E1233" s="193">
        <v>4894.17</v>
      </c>
      <c r="F1233" s="188" t="s">
        <v>1222</v>
      </c>
      <c r="G1233" s="196">
        <v>46146</v>
      </c>
    </row>
    <row r="1234" spans="1:7" ht="15.75" customHeight="1" x14ac:dyDescent="0.3">
      <c r="A1234" s="188">
        <v>5069</v>
      </c>
      <c r="B1234" s="188" t="s">
        <v>21</v>
      </c>
      <c r="C1234" s="188" t="s">
        <v>1486</v>
      </c>
      <c r="D1234" s="188">
        <v>0</v>
      </c>
      <c r="E1234" s="193">
        <v>5812.7</v>
      </c>
      <c r="F1234" s="188" t="s">
        <v>1222</v>
      </c>
      <c r="G1234" s="196">
        <v>46146</v>
      </c>
    </row>
    <row r="1235" spans="1:7" ht="15.75" customHeight="1" x14ac:dyDescent="0.3">
      <c r="A1235" s="188">
        <v>5083</v>
      </c>
      <c r="B1235" s="188" t="s">
        <v>21</v>
      </c>
      <c r="C1235" s="188" t="s">
        <v>1487</v>
      </c>
      <c r="D1235" s="188">
        <v>0</v>
      </c>
      <c r="E1235" s="193">
        <v>7392.89</v>
      </c>
      <c r="F1235" s="188" t="s">
        <v>1222</v>
      </c>
      <c r="G1235" s="196">
        <v>46146</v>
      </c>
    </row>
    <row r="1236" spans="1:7" ht="15.75" customHeight="1" x14ac:dyDescent="0.3">
      <c r="A1236" s="188">
        <v>5084</v>
      </c>
      <c r="B1236" s="188" t="s">
        <v>21</v>
      </c>
      <c r="C1236" s="188" t="s">
        <v>1488</v>
      </c>
      <c r="D1236" s="188">
        <v>0</v>
      </c>
      <c r="E1236" s="193">
        <v>10659.51</v>
      </c>
      <c r="F1236" s="188" t="s">
        <v>1222</v>
      </c>
      <c r="G1236" s="196">
        <v>46146</v>
      </c>
    </row>
    <row r="1237" spans="1:7" ht="15.75" customHeight="1" x14ac:dyDescent="0.3">
      <c r="A1237" s="188">
        <v>8015</v>
      </c>
      <c r="B1237" s="188" t="s">
        <v>26</v>
      </c>
      <c r="C1237" s="188" t="s">
        <v>1489</v>
      </c>
      <c r="D1237" s="188">
        <v>0</v>
      </c>
      <c r="E1237" s="193">
        <v>5113.8900000000003</v>
      </c>
      <c r="F1237" s="188" t="s">
        <v>1222</v>
      </c>
      <c r="G1237" s="196">
        <v>46111</v>
      </c>
    </row>
    <row r="1238" spans="1:7" ht="15.75" customHeight="1" x14ac:dyDescent="0.3">
      <c r="A1238" s="180"/>
      <c r="B1238" s="180"/>
      <c r="C1238" s="180"/>
      <c r="D1238" s="180"/>
      <c r="E1238" s="181"/>
      <c r="F1238" s="180"/>
      <c r="G1238" s="184"/>
    </row>
    <row r="1239" spans="1:7" ht="15.75" customHeight="1" x14ac:dyDescent="0.3">
      <c r="A1239" s="188"/>
      <c r="B1239" s="188"/>
      <c r="C1239" s="195" t="s">
        <v>1490</v>
      </c>
      <c r="D1239" s="188"/>
      <c r="E1239" s="188"/>
      <c r="F1239" s="188"/>
      <c r="G1239" s="188"/>
    </row>
    <row r="1240" spans="1:7" ht="15.75" customHeight="1" x14ac:dyDescent="0.3">
      <c r="A1240" s="188"/>
      <c r="B1240" s="188"/>
      <c r="C1240" s="194" t="s">
        <v>1246</v>
      </c>
      <c r="D1240" s="188"/>
      <c r="E1240" s="188"/>
      <c r="F1240" s="188"/>
      <c r="G1240" s="188"/>
    </row>
    <row r="1241" spans="1:7" ht="15.75" customHeight="1" x14ac:dyDescent="0.3">
      <c r="A1241" s="188">
        <v>14185</v>
      </c>
      <c r="B1241" s="188" t="s">
        <v>137</v>
      </c>
      <c r="C1241" s="188" t="s">
        <v>1118</v>
      </c>
      <c r="D1241" s="188">
        <v>0</v>
      </c>
      <c r="E1241" s="193">
        <v>3586.75</v>
      </c>
      <c r="F1241" s="188" t="s">
        <v>1222</v>
      </c>
      <c r="G1241" s="196">
        <v>46099</v>
      </c>
    </row>
    <row r="1242" spans="1:7" ht="15.75" customHeight="1" x14ac:dyDescent="0.3">
      <c r="A1242" s="188">
        <v>18058</v>
      </c>
      <c r="B1242" s="188" t="s">
        <v>1115</v>
      </c>
      <c r="C1242" s="188" t="s">
        <v>1540</v>
      </c>
      <c r="D1242" s="188">
        <v>0</v>
      </c>
      <c r="E1242" s="193">
        <v>665.47</v>
      </c>
      <c r="F1242" s="188" t="s">
        <v>1222</v>
      </c>
      <c r="G1242" s="196">
        <v>46098</v>
      </c>
    </row>
    <row r="1243" spans="1:7" ht="15.75" customHeight="1" x14ac:dyDescent="0.3">
      <c r="A1243" s="188">
        <v>20001</v>
      </c>
      <c r="B1243" s="188" t="s">
        <v>137</v>
      </c>
      <c r="C1243" s="188" t="s">
        <v>1532</v>
      </c>
      <c r="D1243" s="188">
        <v>12</v>
      </c>
      <c r="E1243" s="193">
        <v>13338</v>
      </c>
      <c r="F1243" s="188" t="s">
        <v>1222</v>
      </c>
      <c r="G1243" s="196">
        <v>46125</v>
      </c>
    </row>
    <row r="1244" spans="1:7" ht="15.75" customHeight="1" x14ac:dyDescent="0.3">
      <c r="A1244" s="188">
        <v>25070</v>
      </c>
      <c r="B1244" s="188" t="s">
        <v>137</v>
      </c>
      <c r="C1244" s="188" t="s">
        <v>1116</v>
      </c>
      <c r="D1244" s="188">
        <v>0</v>
      </c>
      <c r="E1244" s="193">
        <v>3641.35</v>
      </c>
      <c r="F1244" s="188" t="s">
        <v>1222</v>
      </c>
      <c r="G1244" s="196">
        <v>46170</v>
      </c>
    </row>
    <row r="1245" spans="1:7" ht="15.75" customHeight="1" x14ac:dyDescent="0.3">
      <c r="A1245" s="188">
        <v>25089</v>
      </c>
      <c r="B1245" s="188" t="s">
        <v>137</v>
      </c>
      <c r="C1245" s="188" t="s">
        <v>1117</v>
      </c>
      <c r="D1245" s="188">
        <v>0</v>
      </c>
      <c r="E1245" s="193">
        <v>5727.82</v>
      </c>
      <c r="F1245" s="188" t="s">
        <v>1222</v>
      </c>
      <c r="G1245" s="196">
        <v>46170</v>
      </c>
    </row>
    <row r="1246" spans="1:7" ht="15.75" customHeight="1" x14ac:dyDescent="0.3">
      <c r="A1246" s="188">
        <v>25091</v>
      </c>
      <c r="B1246" s="188" t="s">
        <v>137</v>
      </c>
      <c r="C1246" s="188" t="s">
        <v>1119</v>
      </c>
      <c r="D1246" s="188">
        <v>0</v>
      </c>
      <c r="E1246" s="193">
        <v>13016.87</v>
      </c>
      <c r="F1246" s="188" t="s">
        <v>1222</v>
      </c>
      <c r="G1246" s="196">
        <v>46170</v>
      </c>
    </row>
    <row r="1247" spans="1:7" ht="15.75" customHeight="1" x14ac:dyDescent="0.3">
      <c r="A1247" s="188">
        <v>25096</v>
      </c>
      <c r="B1247" s="188" t="s">
        <v>137</v>
      </c>
      <c r="C1247" s="188" t="s">
        <v>1120</v>
      </c>
      <c r="D1247" s="188">
        <v>0</v>
      </c>
      <c r="E1247" s="193">
        <v>4901.42</v>
      </c>
      <c r="F1247" s="188" t="s">
        <v>1222</v>
      </c>
      <c r="G1247" s="196">
        <v>46170</v>
      </c>
    </row>
    <row r="1248" spans="1:7" ht="15.75" customHeight="1" x14ac:dyDescent="0.3">
      <c r="A1248" s="188">
        <v>3830</v>
      </c>
      <c r="B1248" s="188" t="s">
        <v>407</v>
      </c>
      <c r="C1248" s="188" t="s">
        <v>1121</v>
      </c>
      <c r="D1248" s="188">
        <v>0</v>
      </c>
      <c r="E1248" s="193">
        <v>18700.919999999998</v>
      </c>
      <c r="F1248" s="188" t="s">
        <v>1222</v>
      </c>
      <c r="G1248" s="196">
        <v>46125</v>
      </c>
    </row>
    <row r="1249" spans="1:7" ht="15.75" customHeight="1" x14ac:dyDescent="0.3">
      <c r="A1249" s="188"/>
      <c r="B1249" s="188"/>
      <c r="C1249" s="194" t="s">
        <v>1490</v>
      </c>
      <c r="D1249" s="188"/>
      <c r="E1249" s="188"/>
      <c r="F1249" s="188"/>
      <c r="G1249" s="188"/>
    </row>
    <row r="1250" spans="1:7" ht="15.75" customHeight="1" x14ac:dyDescent="0.3">
      <c r="A1250" s="188">
        <v>18011</v>
      </c>
      <c r="B1250" s="188" t="s">
        <v>1122</v>
      </c>
      <c r="C1250" s="188" t="s">
        <v>1123</v>
      </c>
      <c r="D1250" s="188">
        <v>0</v>
      </c>
      <c r="E1250" s="193">
        <v>2987.29</v>
      </c>
      <c r="F1250" s="188" t="s">
        <v>1222</v>
      </c>
      <c r="G1250" s="196">
        <v>46098</v>
      </c>
    </row>
    <row r="1251" spans="1:7" ht="15.75" customHeight="1" x14ac:dyDescent="0.3">
      <c r="A1251" s="188">
        <v>3023</v>
      </c>
      <c r="B1251" s="188" t="s">
        <v>189</v>
      </c>
      <c r="C1251" s="188" t="s">
        <v>1124</v>
      </c>
      <c r="D1251" s="188">
        <v>12</v>
      </c>
      <c r="E1251" s="193">
        <v>1176.8399999999999</v>
      </c>
      <c r="F1251" s="188" t="s">
        <v>1222</v>
      </c>
      <c r="G1251" s="196">
        <v>46125</v>
      </c>
    </row>
    <row r="1252" spans="1:7" ht="15.75" customHeight="1" x14ac:dyDescent="0.3">
      <c r="A1252" s="180"/>
      <c r="B1252" s="180"/>
      <c r="C1252" s="180"/>
      <c r="D1252" s="180"/>
      <c r="E1252" s="181"/>
      <c r="F1252" s="180"/>
      <c r="G1252" s="184"/>
    </row>
    <row r="1253" spans="1:7" ht="15.75" customHeight="1" x14ac:dyDescent="0.3">
      <c r="A1253" s="188"/>
      <c r="B1253" s="188"/>
      <c r="C1253" s="195" t="s">
        <v>1491</v>
      </c>
      <c r="D1253" s="188"/>
      <c r="E1253" s="188"/>
      <c r="F1253" s="188"/>
      <c r="G1253" s="188"/>
    </row>
    <row r="1254" spans="1:7" ht="15.75" customHeight="1" x14ac:dyDescent="0.3">
      <c r="A1254" s="188"/>
      <c r="B1254" s="188"/>
      <c r="C1254" s="194" t="s">
        <v>1084</v>
      </c>
      <c r="D1254" s="188"/>
      <c r="E1254" s="188"/>
      <c r="F1254" s="188"/>
      <c r="G1254" s="188"/>
    </row>
    <row r="1255" spans="1:7" ht="15.75" customHeight="1" x14ac:dyDescent="0.3">
      <c r="A1255" s="188">
        <v>3526</v>
      </c>
      <c r="B1255" s="188" t="s">
        <v>101</v>
      </c>
      <c r="C1255" s="188" t="s">
        <v>1492</v>
      </c>
      <c r="D1255" s="188">
        <v>12</v>
      </c>
      <c r="E1255" s="193">
        <v>11546.26</v>
      </c>
      <c r="F1255" s="188" t="s">
        <v>1222</v>
      </c>
      <c r="G1255" s="196">
        <v>46125</v>
      </c>
    </row>
    <row r="1256" spans="1:7" ht="15.75" customHeight="1" x14ac:dyDescent="0.3">
      <c r="A1256" s="188">
        <v>3527</v>
      </c>
      <c r="B1256" s="188" t="s">
        <v>101</v>
      </c>
      <c r="C1256" s="188" t="s">
        <v>1493</v>
      </c>
      <c r="D1256" s="188">
        <v>12</v>
      </c>
      <c r="E1256" s="193">
        <v>14137.34</v>
      </c>
      <c r="F1256" s="188" t="s">
        <v>1222</v>
      </c>
      <c r="G1256" s="196">
        <v>46125</v>
      </c>
    </row>
    <row r="1257" spans="1:7" ht="15.75" customHeight="1" x14ac:dyDescent="0.3">
      <c r="A1257" s="188">
        <v>3528</v>
      </c>
      <c r="B1257" s="188" t="s">
        <v>101</v>
      </c>
      <c r="C1257" s="188" t="s">
        <v>1494</v>
      </c>
      <c r="D1257" s="188">
        <v>12</v>
      </c>
      <c r="E1257" s="193">
        <v>14380.19</v>
      </c>
      <c r="F1257" s="188" t="s">
        <v>1222</v>
      </c>
      <c r="G1257" s="196">
        <v>46125</v>
      </c>
    </row>
    <row r="1258" spans="1:7" ht="15.75" customHeight="1" x14ac:dyDescent="0.3">
      <c r="A1258" s="188"/>
      <c r="B1258" s="188"/>
      <c r="C1258" s="194" t="s">
        <v>1126</v>
      </c>
      <c r="D1258" s="188"/>
      <c r="E1258" s="188"/>
      <c r="F1258" s="188"/>
      <c r="G1258" s="188"/>
    </row>
    <row r="1259" spans="1:7" ht="15.75" customHeight="1" x14ac:dyDescent="0.3">
      <c r="A1259" s="188">
        <v>3473</v>
      </c>
      <c r="B1259" s="188" t="s">
        <v>101</v>
      </c>
      <c r="C1259" s="188" t="s">
        <v>1127</v>
      </c>
      <c r="D1259" s="188">
        <v>12</v>
      </c>
      <c r="E1259" s="193">
        <v>5770.61</v>
      </c>
      <c r="F1259" s="188" t="s">
        <v>1222</v>
      </c>
      <c r="G1259" s="196">
        <v>46125</v>
      </c>
    </row>
    <row r="1260" spans="1:7" ht="15.75" customHeight="1" x14ac:dyDescent="0.3">
      <c r="A1260" s="188">
        <v>3474</v>
      </c>
      <c r="B1260" s="188" t="s">
        <v>101</v>
      </c>
      <c r="C1260" s="188" t="s">
        <v>1128</v>
      </c>
      <c r="D1260" s="188">
        <v>12</v>
      </c>
      <c r="E1260" s="193">
        <v>5780.45</v>
      </c>
      <c r="F1260" s="188" t="s">
        <v>1222</v>
      </c>
      <c r="G1260" s="196">
        <v>46125</v>
      </c>
    </row>
    <row r="1261" spans="1:7" ht="15.75" customHeight="1" x14ac:dyDescent="0.3">
      <c r="A1261" s="188">
        <v>3475</v>
      </c>
      <c r="B1261" s="188" t="s">
        <v>101</v>
      </c>
      <c r="C1261" s="188" t="s">
        <v>1129</v>
      </c>
      <c r="D1261" s="188">
        <v>12</v>
      </c>
      <c r="E1261" s="193">
        <v>6166.92</v>
      </c>
      <c r="F1261" s="188" t="s">
        <v>1222</v>
      </c>
      <c r="G1261" s="196">
        <v>46125</v>
      </c>
    </row>
    <row r="1262" spans="1:7" ht="15.75" customHeight="1" x14ac:dyDescent="0.3">
      <c r="A1262" s="188">
        <v>3476</v>
      </c>
      <c r="B1262" s="188" t="s">
        <v>101</v>
      </c>
      <c r="C1262" s="188" t="s">
        <v>1130</v>
      </c>
      <c r="D1262" s="188">
        <v>12</v>
      </c>
      <c r="E1262" s="193">
        <v>6373.24</v>
      </c>
      <c r="F1262" s="188" t="s">
        <v>1222</v>
      </c>
      <c r="G1262" s="196">
        <v>46125</v>
      </c>
    </row>
    <row r="1263" spans="1:7" ht="15.75" customHeight="1" x14ac:dyDescent="0.3">
      <c r="A1263" s="188">
        <v>3477</v>
      </c>
      <c r="B1263" s="188" t="s">
        <v>101</v>
      </c>
      <c r="C1263" s="188" t="s">
        <v>1131</v>
      </c>
      <c r="D1263" s="188">
        <v>12</v>
      </c>
      <c r="E1263" s="193">
        <v>7010.64</v>
      </c>
      <c r="F1263" s="188" t="s">
        <v>1222</v>
      </c>
      <c r="G1263" s="196">
        <v>46125</v>
      </c>
    </row>
    <row r="1264" spans="1:7" ht="15.75" customHeight="1" x14ac:dyDescent="0.3">
      <c r="A1264" s="188">
        <v>3478</v>
      </c>
      <c r="B1264" s="188" t="s">
        <v>101</v>
      </c>
      <c r="C1264" s="188" t="s">
        <v>1132</v>
      </c>
      <c r="D1264" s="188">
        <v>12</v>
      </c>
      <c r="E1264" s="193">
        <v>7010.64</v>
      </c>
      <c r="F1264" s="188" t="s">
        <v>1222</v>
      </c>
      <c r="G1264" s="196">
        <v>46125</v>
      </c>
    </row>
    <row r="1265" spans="1:7" ht="15.75" customHeight="1" x14ac:dyDescent="0.3">
      <c r="A1265" s="188">
        <v>3479</v>
      </c>
      <c r="B1265" s="188" t="s">
        <v>101</v>
      </c>
      <c r="C1265" s="188" t="s">
        <v>1133</v>
      </c>
      <c r="D1265" s="188">
        <v>12</v>
      </c>
      <c r="E1265" s="193">
        <v>7099.57</v>
      </c>
      <c r="F1265" s="188" t="s">
        <v>1222</v>
      </c>
      <c r="G1265" s="196">
        <v>46125</v>
      </c>
    </row>
    <row r="1266" spans="1:7" ht="15.75" customHeight="1" x14ac:dyDescent="0.3">
      <c r="A1266" s="188">
        <v>3480</v>
      </c>
      <c r="B1266" s="188" t="s">
        <v>101</v>
      </c>
      <c r="C1266" s="188" t="s">
        <v>1134</v>
      </c>
      <c r="D1266" s="188">
        <v>12</v>
      </c>
      <c r="E1266" s="193">
        <v>7415.36</v>
      </c>
      <c r="F1266" s="188" t="s">
        <v>1222</v>
      </c>
      <c r="G1266" s="196">
        <v>46125</v>
      </c>
    </row>
    <row r="1267" spans="1:7" ht="15.75" customHeight="1" x14ac:dyDescent="0.3">
      <c r="A1267" s="188">
        <v>3481</v>
      </c>
      <c r="B1267" s="188" t="s">
        <v>101</v>
      </c>
      <c r="C1267" s="188" t="s">
        <v>1135</v>
      </c>
      <c r="D1267" s="188">
        <v>12</v>
      </c>
      <c r="E1267" s="193">
        <v>7588.63</v>
      </c>
      <c r="F1267" s="188" t="s">
        <v>1222</v>
      </c>
      <c r="G1267" s="196">
        <v>46125</v>
      </c>
    </row>
    <row r="1268" spans="1:7" ht="15.75" customHeight="1" x14ac:dyDescent="0.3">
      <c r="A1268" s="188">
        <v>3482</v>
      </c>
      <c r="B1268" s="188" t="s">
        <v>101</v>
      </c>
      <c r="C1268" s="188" t="s">
        <v>1136</v>
      </c>
      <c r="D1268" s="188">
        <v>12</v>
      </c>
      <c r="E1268" s="193">
        <v>9014.64</v>
      </c>
      <c r="F1268" s="188" t="s">
        <v>1222</v>
      </c>
      <c r="G1268" s="196">
        <v>46125</v>
      </c>
    </row>
    <row r="1269" spans="1:7" ht="15.75" customHeight="1" x14ac:dyDescent="0.3">
      <c r="A1269" s="188">
        <v>3483</v>
      </c>
      <c r="B1269" s="188" t="s">
        <v>101</v>
      </c>
      <c r="C1269" s="188" t="s">
        <v>1137</v>
      </c>
      <c r="D1269" s="188">
        <v>12</v>
      </c>
      <c r="E1269" s="193">
        <v>9411.7099999999991</v>
      </c>
      <c r="F1269" s="188" t="s">
        <v>1222</v>
      </c>
      <c r="G1269" s="196">
        <v>46125</v>
      </c>
    </row>
    <row r="1270" spans="1:7" ht="15.75" customHeight="1" x14ac:dyDescent="0.3">
      <c r="A1270" s="188">
        <v>3484</v>
      </c>
      <c r="B1270" s="188" t="s">
        <v>101</v>
      </c>
      <c r="C1270" s="188" t="s">
        <v>1138</v>
      </c>
      <c r="D1270" s="188">
        <v>12</v>
      </c>
      <c r="E1270" s="193">
        <v>9406.75</v>
      </c>
      <c r="F1270" s="188" t="s">
        <v>1222</v>
      </c>
      <c r="G1270" s="196">
        <v>46125</v>
      </c>
    </row>
    <row r="1271" spans="1:7" ht="15.75" customHeight="1" x14ac:dyDescent="0.3">
      <c r="A1271" s="188">
        <v>3485</v>
      </c>
      <c r="B1271" s="188" t="s">
        <v>101</v>
      </c>
      <c r="C1271" s="188" t="s">
        <v>1139</v>
      </c>
      <c r="D1271" s="188">
        <v>12</v>
      </c>
      <c r="E1271" s="193">
        <v>9485.84</v>
      </c>
      <c r="F1271" s="188" t="s">
        <v>1222</v>
      </c>
      <c r="G1271" s="196">
        <v>46125</v>
      </c>
    </row>
    <row r="1272" spans="1:7" ht="15.75" customHeight="1" x14ac:dyDescent="0.3">
      <c r="A1272" s="188">
        <v>3486</v>
      </c>
      <c r="B1272" s="188" t="s">
        <v>101</v>
      </c>
      <c r="C1272" s="188" t="s">
        <v>1140</v>
      </c>
      <c r="D1272" s="188">
        <v>12</v>
      </c>
      <c r="E1272" s="193">
        <v>10388.11</v>
      </c>
      <c r="F1272" s="188" t="s">
        <v>1222</v>
      </c>
      <c r="G1272" s="196">
        <v>46125</v>
      </c>
    </row>
    <row r="1273" spans="1:7" ht="15.75" customHeight="1" x14ac:dyDescent="0.3">
      <c r="A1273" s="188">
        <v>3487</v>
      </c>
      <c r="B1273" s="188" t="s">
        <v>101</v>
      </c>
      <c r="C1273" s="188" t="s">
        <v>1141</v>
      </c>
      <c r="D1273" s="188">
        <v>12</v>
      </c>
      <c r="E1273" s="193">
        <v>10523.37</v>
      </c>
      <c r="F1273" s="188" t="s">
        <v>1222</v>
      </c>
      <c r="G1273" s="196">
        <v>46125</v>
      </c>
    </row>
    <row r="1274" spans="1:7" ht="15.75" customHeight="1" x14ac:dyDescent="0.3">
      <c r="A1274" s="188">
        <v>3488</v>
      </c>
      <c r="B1274" s="188" t="s">
        <v>101</v>
      </c>
      <c r="C1274" s="188" t="s">
        <v>1142</v>
      </c>
      <c r="D1274" s="188">
        <v>12</v>
      </c>
      <c r="E1274" s="193">
        <v>10523.37</v>
      </c>
      <c r="F1274" s="188" t="s">
        <v>1222</v>
      </c>
      <c r="G1274" s="196">
        <v>46125</v>
      </c>
    </row>
    <row r="1275" spans="1:7" ht="15.75" customHeight="1" x14ac:dyDescent="0.3">
      <c r="A1275" s="188">
        <v>3489</v>
      </c>
      <c r="B1275" s="188" t="s">
        <v>101</v>
      </c>
      <c r="C1275" s="188" t="s">
        <v>1143</v>
      </c>
      <c r="D1275" s="188">
        <v>12</v>
      </c>
      <c r="E1275" s="193">
        <v>10597.39</v>
      </c>
      <c r="F1275" s="188" t="s">
        <v>1222</v>
      </c>
      <c r="G1275" s="196">
        <v>46125</v>
      </c>
    </row>
    <row r="1276" spans="1:7" ht="15.75" customHeight="1" x14ac:dyDescent="0.3">
      <c r="A1276" s="188">
        <v>3490</v>
      </c>
      <c r="B1276" s="188" t="s">
        <v>101</v>
      </c>
      <c r="C1276" s="188" t="s">
        <v>1144</v>
      </c>
      <c r="D1276" s="188">
        <v>12</v>
      </c>
      <c r="E1276" s="193">
        <v>10597.39</v>
      </c>
      <c r="F1276" s="188" t="s">
        <v>1222</v>
      </c>
      <c r="G1276" s="196">
        <v>46125</v>
      </c>
    </row>
    <row r="1277" spans="1:7" ht="15.75" customHeight="1" x14ac:dyDescent="0.3">
      <c r="A1277" s="188">
        <v>3491</v>
      </c>
      <c r="B1277" s="188" t="s">
        <v>101</v>
      </c>
      <c r="C1277" s="188" t="s">
        <v>1145</v>
      </c>
      <c r="D1277" s="188">
        <v>12</v>
      </c>
      <c r="E1277" s="193">
        <v>10893.89</v>
      </c>
      <c r="F1277" s="188" t="s">
        <v>1222</v>
      </c>
      <c r="G1277" s="196">
        <v>46125</v>
      </c>
    </row>
    <row r="1278" spans="1:7" ht="15.75" customHeight="1" x14ac:dyDescent="0.3">
      <c r="A1278" s="188">
        <v>3492</v>
      </c>
      <c r="B1278" s="188" t="s">
        <v>101</v>
      </c>
      <c r="C1278" s="188" t="s">
        <v>1146</v>
      </c>
      <c r="D1278" s="188">
        <v>12</v>
      </c>
      <c r="E1278" s="193">
        <v>10893.89</v>
      </c>
      <c r="F1278" s="188" t="s">
        <v>1222</v>
      </c>
      <c r="G1278" s="196">
        <v>46125</v>
      </c>
    </row>
    <row r="1279" spans="1:7" ht="15.75" customHeight="1" x14ac:dyDescent="0.3">
      <c r="A1279" s="188">
        <v>3493</v>
      </c>
      <c r="B1279" s="188" t="s">
        <v>101</v>
      </c>
      <c r="C1279" s="188" t="s">
        <v>1147</v>
      </c>
      <c r="D1279" s="188">
        <v>12</v>
      </c>
      <c r="E1279" s="193">
        <v>11649.73</v>
      </c>
      <c r="F1279" s="188" t="s">
        <v>1222</v>
      </c>
      <c r="G1279" s="196">
        <v>46125</v>
      </c>
    </row>
    <row r="1280" spans="1:7" ht="15.75" customHeight="1" x14ac:dyDescent="0.3">
      <c r="A1280" s="188">
        <v>3494</v>
      </c>
      <c r="B1280" s="188" t="s">
        <v>101</v>
      </c>
      <c r="C1280" s="188" t="s">
        <v>1148</v>
      </c>
      <c r="D1280" s="188">
        <v>12</v>
      </c>
      <c r="E1280" s="193">
        <v>12537.39</v>
      </c>
      <c r="F1280" s="188" t="s">
        <v>1222</v>
      </c>
      <c r="G1280" s="196">
        <v>46125</v>
      </c>
    </row>
    <row r="1281" spans="1:7" ht="15.75" customHeight="1" x14ac:dyDescent="0.3">
      <c r="A1281" s="188">
        <v>3495</v>
      </c>
      <c r="B1281" s="188" t="s">
        <v>101</v>
      </c>
      <c r="C1281" s="188" t="s">
        <v>1149</v>
      </c>
      <c r="D1281" s="188">
        <v>12</v>
      </c>
      <c r="E1281" s="193">
        <v>12985.66</v>
      </c>
      <c r="F1281" s="188" t="s">
        <v>1222</v>
      </c>
      <c r="G1281" s="196">
        <v>46125</v>
      </c>
    </row>
    <row r="1282" spans="1:7" ht="15.75" customHeight="1" x14ac:dyDescent="0.3">
      <c r="A1282" s="188">
        <v>3496</v>
      </c>
      <c r="B1282" s="188" t="s">
        <v>101</v>
      </c>
      <c r="C1282" s="188" t="s">
        <v>1150</v>
      </c>
      <c r="D1282" s="188">
        <v>12</v>
      </c>
      <c r="E1282" s="193">
        <v>13418.08</v>
      </c>
      <c r="F1282" s="188" t="s">
        <v>1222</v>
      </c>
      <c r="G1282" s="196">
        <v>46125</v>
      </c>
    </row>
    <row r="1283" spans="1:7" ht="15.75" customHeight="1" x14ac:dyDescent="0.3">
      <c r="A1283" s="188">
        <v>3497</v>
      </c>
      <c r="B1283" s="188" t="s">
        <v>101</v>
      </c>
      <c r="C1283" s="188" t="s">
        <v>1151</v>
      </c>
      <c r="D1283" s="188">
        <v>12</v>
      </c>
      <c r="E1283" s="193">
        <v>14138.77</v>
      </c>
      <c r="F1283" s="188" t="s">
        <v>1222</v>
      </c>
      <c r="G1283" s="196">
        <v>46125</v>
      </c>
    </row>
    <row r="1284" spans="1:7" ht="15.75" customHeight="1" x14ac:dyDescent="0.3">
      <c r="A1284" s="188">
        <v>3498</v>
      </c>
      <c r="B1284" s="188" t="s">
        <v>101</v>
      </c>
      <c r="C1284" s="188" t="s">
        <v>1152</v>
      </c>
      <c r="D1284" s="188">
        <v>12</v>
      </c>
      <c r="E1284" s="193">
        <v>14138.77</v>
      </c>
      <c r="F1284" s="188" t="s">
        <v>1222</v>
      </c>
      <c r="G1284" s="196">
        <v>46125</v>
      </c>
    </row>
    <row r="1285" spans="1:7" ht="15.75" customHeight="1" x14ac:dyDescent="0.3">
      <c r="A1285" s="188">
        <v>3499</v>
      </c>
      <c r="B1285" s="188" t="s">
        <v>101</v>
      </c>
      <c r="C1285" s="188" t="s">
        <v>1153</v>
      </c>
      <c r="D1285" s="188">
        <v>12</v>
      </c>
      <c r="E1285" s="193">
        <v>14525.53</v>
      </c>
      <c r="F1285" s="188" t="s">
        <v>1222</v>
      </c>
      <c r="G1285" s="196">
        <v>46125</v>
      </c>
    </row>
    <row r="1286" spans="1:7" ht="15.75" customHeight="1" x14ac:dyDescent="0.3">
      <c r="A1286" s="188">
        <v>3500</v>
      </c>
      <c r="B1286" s="188" t="s">
        <v>101</v>
      </c>
      <c r="C1286" s="188" t="s">
        <v>1154</v>
      </c>
      <c r="D1286" s="188">
        <v>12</v>
      </c>
      <c r="E1286" s="193">
        <v>15165.7</v>
      </c>
      <c r="F1286" s="188" t="s">
        <v>1222</v>
      </c>
      <c r="G1286" s="196">
        <v>46125</v>
      </c>
    </row>
    <row r="1287" spans="1:7" ht="15.75" customHeight="1" x14ac:dyDescent="0.3">
      <c r="A1287" s="188">
        <v>3501</v>
      </c>
      <c r="B1287" s="188" t="s">
        <v>101</v>
      </c>
      <c r="C1287" s="188" t="s">
        <v>1155</v>
      </c>
      <c r="D1287" s="188">
        <v>12</v>
      </c>
      <c r="E1287" s="193">
        <v>15165.7</v>
      </c>
      <c r="F1287" s="188" t="s">
        <v>1222</v>
      </c>
      <c r="G1287" s="196">
        <v>46125</v>
      </c>
    </row>
    <row r="1288" spans="1:7" ht="15.75" customHeight="1" x14ac:dyDescent="0.3">
      <c r="A1288" s="188">
        <v>3502</v>
      </c>
      <c r="B1288" s="188" t="s">
        <v>101</v>
      </c>
      <c r="C1288" s="188" t="s">
        <v>1156</v>
      </c>
      <c r="D1288" s="188">
        <v>12</v>
      </c>
      <c r="E1288" s="193">
        <v>16303.72</v>
      </c>
      <c r="F1288" s="188" t="s">
        <v>1222</v>
      </c>
      <c r="G1288" s="196">
        <v>46125</v>
      </c>
    </row>
    <row r="1289" spans="1:7" ht="15.75" customHeight="1" x14ac:dyDescent="0.3">
      <c r="A1289" s="188">
        <v>3503</v>
      </c>
      <c r="B1289" s="188" t="s">
        <v>101</v>
      </c>
      <c r="C1289" s="188" t="s">
        <v>1157</v>
      </c>
      <c r="D1289" s="188">
        <v>12</v>
      </c>
      <c r="E1289" s="193">
        <v>16763.169999999998</v>
      </c>
      <c r="F1289" s="188" t="s">
        <v>1222</v>
      </c>
      <c r="G1289" s="196">
        <v>46125</v>
      </c>
    </row>
    <row r="1290" spans="1:7" ht="15.75" customHeight="1" x14ac:dyDescent="0.3">
      <c r="A1290" s="188">
        <v>3504</v>
      </c>
      <c r="B1290" s="188" t="s">
        <v>101</v>
      </c>
      <c r="C1290" s="188" t="s">
        <v>1158</v>
      </c>
      <c r="D1290" s="188">
        <v>12</v>
      </c>
      <c r="E1290" s="193">
        <v>18150.009999999998</v>
      </c>
      <c r="F1290" s="188" t="s">
        <v>1222</v>
      </c>
      <c r="G1290" s="196">
        <v>46125</v>
      </c>
    </row>
    <row r="1291" spans="1:7" ht="15.75" customHeight="1" x14ac:dyDescent="0.3">
      <c r="A1291" s="188">
        <v>3505</v>
      </c>
      <c r="B1291" s="188" t="s">
        <v>101</v>
      </c>
      <c r="C1291" s="188" t="s">
        <v>1159</v>
      </c>
      <c r="D1291" s="188">
        <v>12</v>
      </c>
      <c r="E1291" s="193">
        <v>18150.009999999998</v>
      </c>
      <c r="F1291" s="188" t="s">
        <v>1222</v>
      </c>
      <c r="G1291" s="196">
        <v>46125</v>
      </c>
    </row>
    <row r="1292" spans="1:7" ht="15.75" customHeight="1" x14ac:dyDescent="0.3">
      <c r="A1292" s="188">
        <v>3506</v>
      </c>
      <c r="B1292" s="188" t="s">
        <v>101</v>
      </c>
      <c r="C1292" s="188" t="s">
        <v>1160</v>
      </c>
      <c r="D1292" s="188">
        <v>12</v>
      </c>
      <c r="E1292" s="193">
        <v>18353.57</v>
      </c>
      <c r="F1292" s="188" t="s">
        <v>1222</v>
      </c>
      <c r="G1292" s="196">
        <v>46125</v>
      </c>
    </row>
    <row r="1293" spans="1:7" ht="15.75" customHeight="1" x14ac:dyDescent="0.3">
      <c r="A1293" s="188">
        <v>3507</v>
      </c>
      <c r="B1293" s="188" t="s">
        <v>101</v>
      </c>
      <c r="C1293" s="188" t="s">
        <v>1161</v>
      </c>
      <c r="D1293" s="188">
        <v>12</v>
      </c>
      <c r="E1293" s="193">
        <v>19029.650000000001</v>
      </c>
      <c r="F1293" s="188" t="s">
        <v>1222</v>
      </c>
      <c r="G1293" s="196">
        <v>46125</v>
      </c>
    </row>
    <row r="1294" spans="1:7" ht="15.75" customHeight="1" x14ac:dyDescent="0.3">
      <c r="A1294" s="188">
        <v>3508</v>
      </c>
      <c r="B1294" s="188" t="s">
        <v>101</v>
      </c>
      <c r="C1294" s="188" t="s">
        <v>1162</v>
      </c>
      <c r="D1294" s="188">
        <v>12</v>
      </c>
      <c r="E1294" s="193">
        <v>19994.3</v>
      </c>
      <c r="F1294" s="188" t="s">
        <v>1222</v>
      </c>
      <c r="G1294" s="196">
        <v>46125</v>
      </c>
    </row>
    <row r="1295" spans="1:7" ht="15.75" customHeight="1" x14ac:dyDescent="0.3">
      <c r="A1295" s="188">
        <v>3509</v>
      </c>
      <c r="B1295" s="188" t="s">
        <v>101</v>
      </c>
      <c r="C1295" s="188" t="s">
        <v>1163</v>
      </c>
      <c r="D1295" s="188">
        <v>12</v>
      </c>
      <c r="E1295" s="193">
        <v>20798.48</v>
      </c>
      <c r="F1295" s="188" t="s">
        <v>1222</v>
      </c>
      <c r="G1295" s="196">
        <v>46125</v>
      </c>
    </row>
    <row r="1296" spans="1:7" ht="15.75" customHeight="1" x14ac:dyDescent="0.3">
      <c r="A1296" s="188">
        <v>3510</v>
      </c>
      <c r="B1296" s="188" t="s">
        <v>101</v>
      </c>
      <c r="C1296" s="188" t="s">
        <v>1164</v>
      </c>
      <c r="D1296" s="188">
        <v>12</v>
      </c>
      <c r="E1296" s="193">
        <v>21120.76</v>
      </c>
      <c r="F1296" s="188" t="s">
        <v>1222</v>
      </c>
      <c r="G1296" s="196">
        <v>46125</v>
      </c>
    </row>
    <row r="1297" spans="1:7" ht="15.75" customHeight="1" x14ac:dyDescent="0.3">
      <c r="A1297" s="188">
        <v>3511</v>
      </c>
      <c r="B1297" s="188" t="s">
        <v>101</v>
      </c>
      <c r="C1297" s="188" t="s">
        <v>1165</v>
      </c>
      <c r="D1297" s="188">
        <v>12</v>
      </c>
      <c r="E1297" s="193">
        <v>21669.14</v>
      </c>
      <c r="F1297" s="188" t="s">
        <v>1222</v>
      </c>
      <c r="G1297" s="196">
        <v>46125</v>
      </c>
    </row>
    <row r="1298" spans="1:7" ht="15.75" customHeight="1" x14ac:dyDescent="0.3">
      <c r="A1298" s="188">
        <v>3512</v>
      </c>
      <c r="B1298" s="188" t="s">
        <v>101</v>
      </c>
      <c r="C1298" s="188" t="s">
        <v>1166</v>
      </c>
      <c r="D1298" s="188">
        <v>12</v>
      </c>
      <c r="E1298" s="193">
        <v>23737.32</v>
      </c>
      <c r="F1298" s="188" t="s">
        <v>1222</v>
      </c>
      <c r="G1298" s="196">
        <v>46125</v>
      </c>
    </row>
    <row r="1299" spans="1:7" ht="15.75" customHeight="1" x14ac:dyDescent="0.3">
      <c r="A1299" s="188">
        <v>3513</v>
      </c>
      <c r="B1299" s="188" t="s">
        <v>101</v>
      </c>
      <c r="C1299" s="188" t="s">
        <v>1167</v>
      </c>
      <c r="D1299" s="188">
        <v>12</v>
      </c>
      <c r="E1299" s="193">
        <v>24202.5</v>
      </c>
      <c r="F1299" s="188" t="s">
        <v>1222</v>
      </c>
      <c r="G1299" s="196">
        <v>46125</v>
      </c>
    </row>
    <row r="1300" spans="1:7" ht="15.75" customHeight="1" x14ac:dyDescent="0.3">
      <c r="A1300" s="188">
        <v>3514</v>
      </c>
      <c r="B1300" s="188" t="s">
        <v>101</v>
      </c>
      <c r="C1300" s="188" t="s">
        <v>1168</v>
      </c>
      <c r="D1300" s="188">
        <v>12</v>
      </c>
      <c r="E1300" s="193">
        <v>25089.59</v>
      </c>
      <c r="F1300" s="188" t="s">
        <v>1222</v>
      </c>
      <c r="G1300" s="196">
        <v>46125</v>
      </c>
    </row>
    <row r="1301" spans="1:7" ht="15.75" customHeight="1" x14ac:dyDescent="0.3">
      <c r="A1301" s="188">
        <v>3515</v>
      </c>
      <c r="B1301" s="188" t="s">
        <v>101</v>
      </c>
      <c r="C1301" s="188" t="s">
        <v>1169</v>
      </c>
      <c r="D1301" s="188">
        <v>12</v>
      </c>
      <c r="E1301" s="193">
        <v>25631.09</v>
      </c>
      <c r="F1301" s="188" t="s">
        <v>1222</v>
      </c>
      <c r="G1301" s="196">
        <v>46125</v>
      </c>
    </row>
    <row r="1302" spans="1:7" ht="15.75" customHeight="1" x14ac:dyDescent="0.3">
      <c r="A1302" s="188">
        <v>3516</v>
      </c>
      <c r="B1302" s="188" t="s">
        <v>101</v>
      </c>
      <c r="C1302" s="188" t="s">
        <v>1170</v>
      </c>
      <c r="D1302" s="188">
        <v>12</v>
      </c>
      <c r="E1302" s="193">
        <v>26234.2</v>
      </c>
      <c r="F1302" s="188" t="s">
        <v>1222</v>
      </c>
      <c r="G1302" s="196">
        <v>46125</v>
      </c>
    </row>
    <row r="1303" spans="1:7" ht="15.75" customHeight="1" x14ac:dyDescent="0.3">
      <c r="A1303" s="188">
        <v>3517</v>
      </c>
      <c r="B1303" s="188" t="s">
        <v>101</v>
      </c>
      <c r="C1303" s="188" t="s">
        <v>1171</v>
      </c>
      <c r="D1303" s="188">
        <v>12</v>
      </c>
      <c r="E1303" s="193">
        <v>27470.98</v>
      </c>
      <c r="F1303" s="188" t="s">
        <v>1222</v>
      </c>
      <c r="G1303" s="196">
        <v>46125</v>
      </c>
    </row>
    <row r="1304" spans="1:7" ht="15.75" customHeight="1" x14ac:dyDescent="0.3">
      <c r="A1304" s="188">
        <v>3518</v>
      </c>
      <c r="B1304" s="188" t="s">
        <v>101</v>
      </c>
      <c r="C1304" s="188" t="s">
        <v>1172</v>
      </c>
      <c r="D1304" s="188">
        <v>12</v>
      </c>
      <c r="E1304" s="193">
        <v>31565.99</v>
      </c>
      <c r="F1304" s="188" t="s">
        <v>1222</v>
      </c>
      <c r="G1304" s="196">
        <v>46125</v>
      </c>
    </row>
    <row r="1305" spans="1:7" ht="15.75" customHeight="1" x14ac:dyDescent="0.3">
      <c r="A1305" s="188"/>
      <c r="B1305" s="188"/>
      <c r="C1305" s="194" t="s">
        <v>1173</v>
      </c>
      <c r="D1305" s="188"/>
      <c r="E1305" s="188"/>
      <c r="F1305" s="188"/>
      <c r="G1305" s="188"/>
    </row>
    <row r="1306" spans="1:7" ht="15.75" customHeight="1" x14ac:dyDescent="0.3">
      <c r="A1306" s="188">
        <v>18012</v>
      </c>
      <c r="B1306" s="188" t="s">
        <v>1174</v>
      </c>
      <c r="C1306" s="188" t="s">
        <v>1175</v>
      </c>
      <c r="D1306" s="188">
        <v>0</v>
      </c>
      <c r="E1306" s="193">
        <v>4934.1400000000003</v>
      </c>
      <c r="F1306" s="188" t="s">
        <v>1222</v>
      </c>
      <c r="G1306" s="196">
        <v>46098</v>
      </c>
    </row>
    <row r="1307" spans="1:7" ht="15.75" customHeight="1" x14ac:dyDescent="0.3">
      <c r="A1307" s="188">
        <v>18013</v>
      </c>
      <c r="B1307" s="188" t="s">
        <v>1176</v>
      </c>
      <c r="C1307" s="188" t="s">
        <v>1177</v>
      </c>
      <c r="D1307" s="188">
        <v>0</v>
      </c>
      <c r="E1307" s="193">
        <v>9813.2900000000009</v>
      </c>
      <c r="F1307" s="188" t="s">
        <v>1222</v>
      </c>
      <c r="G1307" s="196">
        <v>46098</v>
      </c>
    </row>
    <row r="1308" spans="1:7" ht="15.75" customHeight="1" x14ac:dyDescent="0.3">
      <c r="A1308" s="188">
        <v>18014</v>
      </c>
      <c r="B1308" s="188" t="s">
        <v>1178</v>
      </c>
      <c r="C1308" s="188" t="s">
        <v>1179</v>
      </c>
      <c r="D1308" s="188">
        <v>0</v>
      </c>
      <c r="E1308" s="193">
        <v>7909.3</v>
      </c>
      <c r="F1308" s="188" t="s">
        <v>1222</v>
      </c>
      <c r="G1308" s="196">
        <v>46098</v>
      </c>
    </row>
    <row r="1309" spans="1:7" ht="15.75" customHeight="1" x14ac:dyDescent="0.3">
      <c r="A1309" s="188">
        <v>18015</v>
      </c>
      <c r="B1309" s="188" t="s">
        <v>1180</v>
      </c>
      <c r="C1309" s="188" t="s">
        <v>1181</v>
      </c>
      <c r="D1309" s="188">
        <v>0</v>
      </c>
      <c r="E1309" s="193">
        <v>14280.61</v>
      </c>
      <c r="F1309" s="188" t="s">
        <v>1222</v>
      </c>
      <c r="G1309" s="196">
        <v>46098</v>
      </c>
    </row>
    <row r="1310" spans="1:7" ht="15.75" customHeight="1" x14ac:dyDescent="0.3">
      <c r="A1310" s="188"/>
      <c r="B1310" s="188"/>
      <c r="C1310" s="194" t="s">
        <v>1182</v>
      </c>
      <c r="D1310" s="188"/>
      <c r="E1310" s="188"/>
      <c r="F1310" s="188"/>
      <c r="G1310" s="188"/>
    </row>
    <row r="1311" spans="1:7" ht="15.75" customHeight="1" x14ac:dyDescent="0.3">
      <c r="A1311" s="188">
        <v>3463</v>
      </c>
      <c r="B1311" s="188" t="s">
        <v>101</v>
      </c>
      <c r="C1311" s="188" t="s">
        <v>1183</v>
      </c>
      <c r="D1311" s="188">
        <v>12</v>
      </c>
      <c r="E1311" s="193">
        <v>6085.79</v>
      </c>
      <c r="F1311" s="188" t="s">
        <v>1222</v>
      </c>
      <c r="G1311" s="196">
        <v>46125</v>
      </c>
    </row>
    <row r="1312" spans="1:7" ht="15.75" customHeight="1" x14ac:dyDescent="0.3">
      <c r="A1312" s="188">
        <v>3464</v>
      </c>
      <c r="B1312" s="188" t="s">
        <v>101</v>
      </c>
      <c r="C1312" s="188" t="s">
        <v>1184</v>
      </c>
      <c r="D1312" s="188">
        <v>12</v>
      </c>
      <c r="E1312" s="193">
        <v>7487.35</v>
      </c>
      <c r="F1312" s="188" t="s">
        <v>1222</v>
      </c>
      <c r="G1312" s="196">
        <v>46125</v>
      </c>
    </row>
    <row r="1313" spans="1:7" ht="15.75" customHeight="1" x14ac:dyDescent="0.3">
      <c r="A1313" s="188">
        <v>3465</v>
      </c>
      <c r="B1313" s="188" t="s">
        <v>101</v>
      </c>
      <c r="C1313" s="188" t="s">
        <v>1185</v>
      </c>
      <c r="D1313" s="188">
        <v>12</v>
      </c>
      <c r="E1313" s="193">
        <v>9122.48</v>
      </c>
      <c r="F1313" s="188" t="s">
        <v>1222</v>
      </c>
      <c r="G1313" s="196">
        <v>46125</v>
      </c>
    </row>
    <row r="1314" spans="1:7" ht="15.75" customHeight="1" x14ac:dyDescent="0.3">
      <c r="A1314" s="188">
        <v>3466</v>
      </c>
      <c r="B1314" s="188" t="s">
        <v>101</v>
      </c>
      <c r="C1314" s="188" t="s">
        <v>1186</v>
      </c>
      <c r="D1314" s="188">
        <v>12</v>
      </c>
      <c r="E1314" s="193">
        <v>11482.99</v>
      </c>
      <c r="F1314" s="188" t="s">
        <v>1222</v>
      </c>
      <c r="G1314" s="196">
        <v>46125</v>
      </c>
    </row>
    <row r="1315" spans="1:7" ht="15.75" customHeight="1" x14ac:dyDescent="0.3">
      <c r="A1315" s="188">
        <v>3467</v>
      </c>
      <c r="B1315" s="188" t="s">
        <v>101</v>
      </c>
      <c r="C1315" s="188" t="s">
        <v>1187</v>
      </c>
      <c r="D1315" s="188">
        <v>12</v>
      </c>
      <c r="E1315" s="193">
        <v>12577.21</v>
      </c>
      <c r="F1315" s="188" t="s">
        <v>1222</v>
      </c>
      <c r="G1315" s="196">
        <v>46125</v>
      </c>
    </row>
    <row r="1316" spans="1:7" ht="15.75" customHeight="1" x14ac:dyDescent="0.3">
      <c r="A1316" s="188">
        <v>3468</v>
      </c>
      <c r="B1316" s="188" t="s">
        <v>101</v>
      </c>
      <c r="C1316" s="188" t="s">
        <v>1188</v>
      </c>
      <c r="D1316" s="188">
        <v>12</v>
      </c>
      <c r="E1316" s="193">
        <v>14273.83</v>
      </c>
      <c r="F1316" s="188" t="s">
        <v>1222</v>
      </c>
      <c r="G1316" s="196">
        <v>46125</v>
      </c>
    </row>
    <row r="1317" spans="1:7" ht="15.75" customHeight="1" x14ac:dyDescent="0.3">
      <c r="A1317" s="188">
        <v>3471</v>
      </c>
      <c r="B1317" s="188" t="s">
        <v>101</v>
      </c>
      <c r="C1317" s="188" t="s">
        <v>1495</v>
      </c>
      <c r="D1317" s="188">
        <v>6</v>
      </c>
      <c r="E1317" s="193">
        <v>18238.09</v>
      </c>
      <c r="F1317" s="188" t="s">
        <v>1222</v>
      </c>
      <c r="G1317" s="196">
        <v>46125</v>
      </c>
    </row>
    <row r="1318" spans="1:7" ht="15.75" customHeight="1" x14ac:dyDescent="0.3">
      <c r="A1318" s="188">
        <v>3472</v>
      </c>
      <c r="B1318" s="188" t="s">
        <v>101</v>
      </c>
      <c r="C1318" s="188" t="s">
        <v>1496</v>
      </c>
      <c r="D1318" s="188">
        <v>6</v>
      </c>
      <c r="E1318" s="193">
        <v>14286.76</v>
      </c>
      <c r="F1318" s="188" t="s">
        <v>1222</v>
      </c>
      <c r="G1318" s="196">
        <v>46125</v>
      </c>
    </row>
    <row r="1319" spans="1:7" ht="15.75" customHeight="1" x14ac:dyDescent="0.3">
      <c r="A1319" s="188"/>
      <c r="B1319" s="188"/>
      <c r="C1319" s="194" t="s">
        <v>1430</v>
      </c>
      <c r="D1319" s="188"/>
      <c r="E1319" s="188"/>
      <c r="F1319" s="188"/>
      <c r="G1319" s="188"/>
    </row>
    <row r="1320" spans="1:7" ht="15.75" customHeight="1" x14ac:dyDescent="0.3">
      <c r="A1320" s="188">
        <v>3450</v>
      </c>
      <c r="B1320" s="188" t="s">
        <v>101</v>
      </c>
      <c r="C1320" s="188" t="s">
        <v>1497</v>
      </c>
      <c r="D1320" s="188">
        <v>0</v>
      </c>
      <c r="E1320" s="193">
        <v>15352.48</v>
      </c>
      <c r="F1320" s="188" t="s">
        <v>1222</v>
      </c>
      <c r="G1320" s="196">
        <v>46125</v>
      </c>
    </row>
    <row r="1321" spans="1:7" ht="15.75" customHeight="1" x14ac:dyDescent="0.3">
      <c r="A1321" s="188">
        <v>3451</v>
      </c>
      <c r="B1321" s="188" t="s">
        <v>101</v>
      </c>
      <c r="C1321" s="188" t="s">
        <v>1498</v>
      </c>
      <c r="D1321" s="188">
        <v>0</v>
      </c>
      <c r="E1321" s="193">
        <v>21872.52</v>
      </c>
      <c r="F1321" s="188" t="s">
        <v>1222</v>
      </c>
      <c r="G1321" s="196">
        <v>46125</v>
      </c>
    </row>
    <row r="1322" spans="1:7" ht="15.75" customHeight="1" x14ac:dyDescent="0.3">
      <c r="A1322" s="188">
        <v>3452</v>
      </c>
      <c r="B1322" s="188" t="s">
        <v>101</v>
      </c>
      <c r="C1322" s="188" t="s">
        <v>1499</v>
      </c>
      <c r="D1322" s="188">
        <v>0</v>
      </c>
      <c r="E1322" s="193">
        <v>19094.3</v>
      </c>
      <c r="F1322" s="188" t="s">
        <v>1222</v>
      </c>
      <c r="G1322" s="196">
        <v>46125</v>
      </c>
    </row>
    <row r="1323" spans="1:7" ht="15.75" customHeight="1" x14ac:dyDescent="0.3">
      <c r="A1323" s="188">
        <v>3454</v>
      </c>
      <c r="B1323" s="188" t="s">
        <v>101</v>
      </c>
      <c r="C1323" s="188" t="s">
        <v>1190</v>
      </c>
      <c r="D1323" s="188">
        <v>12</v>
      </c>
      <c r="E1323" s="193">
        <v>13781.12</v>
      </c>
      <c r="F1323" s="188" t="s">
        <v>1222</v>
      </c>
      <c r="G1323" s="196">
        <v>46125</v>
      </c>
    </row>
    <row r="1324" spans="1:7" ht="15.75" customHeight="1" x14ac:dyDescent="0.3">
      <c r="A1324" s="188">
        <v>3455</v>
      </c>
      <c r="B1324" s="188" t="s">
        <v>101</v>
      </c>
      <c r="C1324" s="188" t="s">
        <v>1191</v>
      </c>
      <c r="D1324" s="188">
        <v>12</v>
      </c>
      <c r="E1324" s="193">
        <v>14744.82</v>
      </c>
      <c r="F1324" s="188" t="s">
        <v>1222</v>
      </c>
      <c r="G1324" s="196">
        <v>46125</v>
      </c>
    </row>
    <row r="1325" spans="1:7" ht="15.75" customHeight="1" x14ac:dyDescent="0.3">
      <c r="A1325" s="188">
        <v>3456</v>
      </c>
      <c r="B1325" s="188" t="s">
        <v>101</v>
      </c>
      <c r="C1325" s="188" t="s">
        <v>1192</v>
      </c>
      <c r="D1325" s="188">
        <v>12</v>
      </c>
      <c r="E1325" s="193">
        <v>18182.09</v>
      </c>
      <c r="F1325" s="188" t="s">
        <v>1222</v>
      </c>
      <c r="G1325" s="196">
        <v>46125</v>
      </c>
    </row>
    <row r="1326" spans="1:7" ht="15.75" customHeight="1" x14ac:dyDescent="0.3">
      <c r="A1326" s="188">
        <v>3457</v>
      </c>
      <c r="B1326" s="188" t="s">
        <v>101</v>
      </c>
      <c r="C1326" s="188" t="s">
        <v>1193</v>
      </c>
      <c r="D1326" s="188">
        <v>12</v>
      </c>
      <c r="E1326" s="193">
        <v>18920.96</v>
      </c>
      <c r="F1326" s="188" t="s">
        <v>1222</v>
      </c>
      <c r="G1326" s="196">
        <v>46125</v>
      </c>
    </row>
    <row r="1327" spans="1:7" ht="15.75" customHeight="1" x14ac:dyDescent="0.3">
      <c r="A1327" s="188">
        <v>3458</v>
      </c>
      <c r="B1327" s="188" t="s">
        <v>101</v>
      </c>
      <c r="C1327" s="188" t="s">
        <v>1194</v>
      </c>
      <c r="D1327" s="188">
        <v>12</v>
      </c>
      <c r="E1327" s="193">
        <v>19322.52</v>
      </c>
      <c r="F1327" s="188" t="s">
        <v>1222</v>
      </c>
      <c r="G1327" s="196">
        <v>46125</v>
      </c>
    </row>
    <row r="1328" spans="1:7" ht="15.75" customHeight="1" x14ac:dyDescent="0.3">
      <c r="A1328" s="188">
        <v>3459</v>
      </c>
      <c r="B1328" s="188" t="s">
        <v>101</v>
      </c>
      <c r="C1328" s="188" t="s">
        <v>1195</v>
      </c>
      <c r="D1328" s="188">
        <v>12</v>
      </c>
      <c r="E1328" s="193">
        <v>21057.22</v>
      </c>
      <c r="F1328" s="188" t="s">
        <v>1222</v>
      </c>
      <c r="G1328" s="196">
        <v>46125</v>
      </c>
    </row>
    <row r="1329" spans="1:7" ht="15.75" customHeight="1" x14ac:dyDescent="0.3">
      <c r="A1329" s="188">
        <v>3460</v>
      </c>
      <c r="B1329" s="188" t="s">
        <v>101</v>
      </c>
      <c r="C1329" s="188" t="s">
        <v>1196</v>
      </c>
      <c r="D1329" s="188">
        <v>12</v>
      </c>
      <c r="E1329" s="193">
        <v>28349.3</v>
      </c>
      <c r="F1329" s="188" t="s">
        <v>1222</v>
      </c>
      <c r="G1329" s="196">
        <v>46125</v>
      </c>
    </row>
    <row r="1330" spans="1:7" ht="15.75" customHeight="1" x14ac:dyDescent="0.3">
      <c r="A1330" s="188">
        <v>3461</v>
      </c>
      <c r="B1330" s="188" t="s">
        <v>101</v>
      </c>
      <c r="C1330" s="188" t="s">
        <v>1197</v>
      </c>
      <c r="D1330" s="188">
        <v>12</v>
      </c>
      <c r="E1330" s="193">
        <v>38805.61</v>
      </c>
      <c r="F1330" s="188" t="s">
        <v>1222</v>
      </c>
      <c r="G1330" s="196">
        <v>46125</v>
      </c>
    </row>
    <row r="1331" spans="1:7" ht="15.75" customHeight="1" x14ac:dyDescent="0.3">
      <c r="A1331" s="188">
        <v>3462</v>
      </c>
      <c r="B1331" s="188" t="s">
        <v>101</v>
      </c>
      <c r="C1331" s="188" t="s">
        <v>1198</v>
      </c>
      <c r="D1331" s="188">
        <v>12</v>
      </c>
      <c r="E1331" s="193">
        <v>56698.6</v>
      </c>
      <c r="F1331" s="188" t="s">
        <v>1222</v>
      </c>
      <c r="G1331" s="196">
        <v>46125</v>
      </c>
    </row>
    <row r="1332" spans="1:7" ht="15.75" customHeight="1" x14ac:dyDescent="0.3">
      <c r="A1332" s="180"/>
      <c r="B1332" s="180"/>
      <c r="C1332" s="180"/>
      <c r="D1332" s="180"/>
      <c r="E1332" s="181"/>
      <c r="F1332" s="180"/>
      <c r="G1332" s="184"/>
    </row>
    <row r="1333" spans="1:7" ht="15.75" customHeight="1" x14ac:dyDescent="0.3">
      <c r="A1333" s="188"/>
      <c r="B1333" s="188"/>
      <c r="C1333" s="195" t="s">
        <v>1410</v>
      </c>
      <c r="D1333" s="188"/>
      <c r="E1333" s="188"/>
      <c r="F1333" s="188"/>
      <c r="G1333" s="188"/>
    </row>
    <row r="1334" spans="1:7" ht="15.75" customHeight="1" x14ac:dyDescent="0.3">
      <c r="A1334" s="188"/>
      <c r="B1334" s="188"/>
      <c r="C1334" s="194" t="s">
        <v>1246</v>
      </c>
      <c r="D1334" s="188"/>
      <c r="E1334" s="188"/>
      <c r="F1334" s="188"/>
      <c r="G1334" s="188"/>
    </row>
    <row r="1335" spans="1:7" ht="15.75" customHeight="1" x14ac:dyDescent="0.3">
      <c r="A1335" s="188">
        <v>14133</v>
      </c>
      <c r="B1335" s="188">
        <v>1547</v>
      </c>
      <c r="C1335" s="188" t="s">
        <v>1199</v>
      </c>
      <c r="D1335" s="188">
        <v>12</v>
      </c>
      <c r="E1335" s="193">
        <v>2222.4</v>
      </c>
      <c r="F1335" s="188" t="s">
        <v>1222</v>
      </c>
      <c r="G1335" s="196">
        <v>46099</v>
      </c>
    </row>
    <row r="1336" spans="1:7" ht="15.75" customHeight="1" x14ac:dyDescent="0.3">
      <c r="A1336" s="188">
        <v>14137</v>
      </c>
      <c r="B1336" s="188">
        <v>12829</v>
      </c>
      <c r="C1336" s="188" t="s">
        <v>1200</v>
      </c>
      <c r="D1336" s="188">
        <v>0</v>
      </c>
      <c r="E1336" s="193">
        <v>2092.7199999999998</v>
      </c>
      <c r="F1336" s="188" t="s">
        <v>1222</v>
      </c>
      <c r="G1336" s="196">
        <v>46099</v>
      </c>
    </row>
    <row r="1337" spans="1:7" ht="15.75" customHeight="1" x14ac:dyDescent="0.3">
      <c r="A1337" s="188">
        <v>14138</v>
      </c>
      <c r="B1337" s="188">
        <v>3164</v>
      </c>
      <c r="C1337" s="188" t="s">
        <v>1500</v>
      </c>
      <c r="D1337" s="188">
        <v>10</v>
      </c>
      <c r="E1337" s="193">
        <v>9856.02</v>
      </c>
      <c r="F1337" s="188" t="s">
        <v>1222</v>
      </c>
      <c r="G1337" s="196">
        <v>46099</v>
      </c>
    </row>
    <row r="1338" spans="1:7" ht="15.75" customHeight="1" x14ac:dyDescent="0.3">
      <c r="A1338" s="188">
        <v>18034</v>
      </c>
      <c r="B1338" s="188" t="s">
        <v>1201</v>
      </c>
      <c r="C1338" s="188" t="s">
        <v>1202</v>
      </c>
      <c r="D1338" s="188">
        <v>0</v>
      </c>
      <c r="E1338" s="193">
        <v>7804.76</v>
      </c>
      <c r="F1338" s="188" t="s">
        <v>1222</v>
      </c>
      <c r="G1338" s="196">
        <v>46098</v>
      </c>
    </row>
    <row r="1339" spans="1:7" ht="15.75" customHeight="1" x14ac:dyDescent="0.3">
      <c r="A1339" s="188">
        <v>18035</v>
      </c>
      <c r="B1339" s="188" t="s">
        <v>1203</v>
      </c>
      <c r="C1339" s="188" t="s">
        <v>1204</v>
      </c>
      <c r="D1339" s="188">
        <v>0</v>
      </c>
      <c r="E1339" s="193">
        <v>28395.09</v>
      </c>
      <c r="F1339" s="188" t="s">
        <v>1222</v>
      </c>
      <c r="G1339" s="196">
        <v>46098</v>
      </c>
    </row>
    <row r="1340" spans="1:7" ht="15.75" customHeight="1" x14ac:dyDescent="0.3">
      <c r="A1340" s="188">
        <v>25</v>
      </c>
      <c r="B1340" s="188" t="s">
        <v>793</v>
      </c>
      <c r="C1340" s="188" t="s">
        <v>1205</v>
      </c>
      <c r="D1340" s="188">
        <v>0</v>
      </c>
      <c r="E1340" s="193">
        <v>183.86</v>
      </c>
      <c r="F1340" s="188" t="s">
        <v>1222</v>
      </c>
      <c r="G1340" s="196">
        <v>46050</v>
      </c>
    </row>
    <row r="1341" spans="1:7" ht="15.75" customHeight="1" x14ac:dyDescent="0.3">
      <c r="A1341" s="188">
        <v>25001</v>
      </c>
      <c r="B1341" s="188" t="s">
        <v>137</v>
      </c>
      <c r="C1341" s="188" t="s">
        <v>1206</v>
      </c>
      <c r="D1341" s="188">
        <v>4</v>
      </c>
      <c r="E1341" s="193">
        <v>3391.48</v>
      </c>
      <c r="F1341" s="188" t="s">
        <v>1222</v>
      </c>
      <c r="G1341" s="196">
        <v>46170</v>
      </c>
    </row>
    <row r="1342" spans="1:7" ht="15.75" customHeight="1" x14ac:dyDescent="0.3">
      <c r="A1342" s="188">
        <v>25056</v>
      </c>
      <c r="B1342" s="188" t="s">
        <v>1207</v>
      </c>
      <c r="C1342" s="188" t="s">
        <v>1501</v>
      </c>
      <c r="D1342" s="188">
        <v>0</v>
      </c>
      <c r="E1342" s="193">
        <v>11730.75</v>
      </c>
      <c r="F1342" s="188" t="s">
        <v>1222</v>
      </c>
      <c r="G1342" s="196">
        <v>46170</v>
      </c>
    </row>
    <row r="1343" spans="1:7" ht="15.75" customHeight="1" x14ac:dyDescent="0.3">
      <c r="A1343" s="188">
        <v>25057</v>
      </c>
      <c r="B1343" s="188" t="s">
        <v>1207</v>
      </c>
      <c r="C1343" s="188" t="s">
        <v>1502</v>
      </c>
      <c r="D1343" s="188">
        <v>0</v>
      </c>
      <c r="E1343" s="193">
        <v>14175.03</v>
      </c>
      <c r="F1343" s="188" t="s">
        <v>1222</v>
      </c>
      <c r="G1343" s="196">
        <v>46170</v>
      </c>
    </row>
    <row r="1344" spans="1:7" ht="15.75" customHeight="1" x14ac:dyDescent="0.3">
      <c r="A1344" s="188">
        <v>25058</v>
      </c>
      <c r="B1344" s="188" t="s">
        <v>1207</v>
      </c>
      <c r="C1344" s="188" t="s">
        <v>1208</v>
      </c>
      <c r="D1344" s="188">
        <v>0</v>
      </c>
      <c r="E1344" s="193">
        <v>8110.4</v>
      </c>
      <c r="F1344" s="188" t="s">
        <v>1222</v>
      </c>
      <c r="G1344" s="196">
        <v>46170</v>
      </c>
    </row>
    <row r="1345" spans="1:7" ht="15.75" customHeight="1" x14ac:dyDescent="0.3">
      <c r="A1345" s="188">
        <v>25087</v>
      </c>
      <c r="B1345" s="188" t="s">
        <v>137</v>
      </c>
      <c r="C1345" s="188" t="s">
        <v>1209</v>
      </c>
      <c r="D1345" s="188">
        <v>12</v>
      </c>
      <c r="E1345" s="193">
        <v>590.04999999999995</v>
      </c>
      <c r="F1345" s="188" t="s">
        <v>1222</v>
      </c>
      <c r="G1345" s="196">
        <v>46170</v>
      </c>
    </row>
    <row r="1346" spans="1:7" ht="15.75" customHeight="1" x14ac:dyDescent="0.3">
      <c r="A1346" s="188">
        <v>25088</v>
      </c>
      <c r="B1346" s="188" t="s">
        <v>137</v>
      </c>
      <c r="C1346" s="188" t="s">
        <v>1210</v>
      </c>
      <c r="D1346" s="188">
        <v>12</v>
      </c>
      <c r="E1346" s="193">
        <v>872.35</v>
      </c>
      <c r="F1346" s="188" t="s">
        <v>1222</v>
      </c>
      <c r="G1346" s="196">
        <v>46170</v>
      </c>
    </row>
    <row r="1347" spans="1:7" ht="15.75" customHeight="1" x14ac:dyDescent="0.3">
      <c r="A1347" s="180"/>
      <c r="B1347" s="180"/>
      <c r="C1347" s="180"/>
      <c r="D1347" s="180"/>
      <c r="E1347" s="181"/>
      <c r="F1347" s="180"/>
      <c r="G1347" s="184"/>
    </row>
    <row r="1348" spans="1:7" ht="15.75" customHeight="1" x14ac:dyDescent="0.3">
      <c r="A1348" s="180"/>
      <c r="B1348" s="180"/>
      <c r="C1348" s="180"/>
      <c r="D1348" s="180"/>
      <c r="E1348" s="181"/>
      <c r="F1348" s="180"/>
      <c r="G1348" s="184"/>
    </row>
    <row r="1349" spans="1:7" ht="15.75" customHeight="1" x14ac:dyDescent="0.3">
      <c r="A1349" s="180"/>
      <c r="B1349" s="180"/>
      <c r="C1349" s="180"/>
      <c r="D1349" s="180"/>
      <c r="E1349" s="181"/>
      <c r="F1349" s="180"/>
      <c r="G1349" s="184"/>
    </row>
    <row r="1350" spans="1:7" ht="15.75" customHeight="1" x14ac:dyDescent="0.3">
      <c r="A1350" s="180"/>
      <c r="B1350" s="180"/>
      <c r="C1350" s="180"/>
      <c r="D1350" s="180"/>
      <c r="E1350" s="181"/>
      <c r="F1350" s="180"/>
      <c r="G1350" s="184"/>
    </row>
    <row r="1351" spans="1:7" ht="15.75" customHeight="1" x14ac:dyDescent="0.3">
      <c r="A1351" s="180"/>
      <c r="B1351" s="180"/>
      <c r="C1351" s="180"/>
      <c r="D1351" s="180"/>
      <c r="E1351" s="181"/>
      <c r="F1351" s="180"/>
      <c r="G1351" s="184"/>
    </row>
    <row r="1352" spans="1:7" ht="15.75" customHeight="1" x14ac:dyDescent="0.3">
      <c r="A1352" s="180"/>
      <c r="B1352" s="180"/>
      <c r="C1352" s="180"/>
      <c r="D1352" s="180"/>
      <c r="E1352" s="181"/>
      <c r="F1352" s="180"/>
      <c r="G1352" s="184"/>
    </row>
    <row r="1353" spans="1:7" ht="15.75" customHeight="1" x14ac:dyDescent="0.3">
      <c r="A1353" s="180"/>
      <c r="B1353" s="180"/>
      <c r="C1353" s="180"/>
      <c r="D1353" s="180"/>
      <c r="E1353" s="181"/>
      <c r="F1353" s="180"/>
      <c r="G1353" s="184"/>
    </row>
    <row r="1354" spans="1:7" ht="15.75" customHeight="1" x14ac:dyDescent="0.3">
      <c r="A1354" s="180"/>
      <c r="B1354" s="180"/>
      <c r="C1354" s="180"/>
      <c r="D1354" s="180"/>
      <c r="E1354" s="181"/>
      <c r="F1354" s="180"/>
      <c r="G1354" s="184"/>
    </row>
    <row r="1355" spans="1:7" ht="15.75" customHeight="1" x14ac:dyDescent="0.3">
      <c r="A1355" s="180"/>
      <c r="B1355" s="180"/>
      <c r="C1355" s="180"/>
      <c r="D1355" s="180"/>
      <c r="E1355" s="181"/>
      <c r="F1355" s="180"/>
      <c r="G1355" s="184"/>
    </row>
    <row r="1356" spans="1:7" ht="15.75" customHeight="1" x14ac:dyDescent="0.3">
      <c r="A1356" s="180"/>
      <c r="B1356" s="180"/>
      <c r="C1356" s="180"/>
      <c r="D1356" s="180"/>
      <c r="E1356" s="181"/>
      <c r="F1356" s="180"/>
      <c r="G1356" s="184"/>
    </row>
    <row r="1357" spans="1:7" ht="15.75" customHeight="1" x14ac:dyDescent="0.3">
      <c r="A1357" s="180"/>
      <c r="B1357" s="180"/>
      <c r="C1357" s="180"/>
      <c r="D1357" s="180"/>
      <c r="E1357" s="181"/>
      <c r="F1357" s="180"/>
      <c r="G1357" s="184"/>
    </row>
    <row r="1358" spans="1:7" ht="15.75" customHeight="1" x14ac:dyDescent="0.3">
      <c r="A1358" s="10"/>
      <c r="B1358" s="10"/>
      <c r="C1358" s="10"/>
      <c r="D1358" s="10"/>
      <c r="E1358" s="11"/>
      <c r="F1358" s="10"/>
      <c r="G1358" s="12"/>
    </row>
    <row r="1359" spans="1:7" ht="15.75" customHeight="1" x14ac:dyDescent="0.3">
      <c r="A1359" s="180"/>
      <c r="B1359" s="180"/>
      <c r="C1359" s="183"/>
      <c r="D1359" s="180"/>
      <c r="E1359" s="180"/>
      <c r="F1359" s="180"/>
      <c r="G1359" s="180"/>
    </row>
    <row r="1360" spans="1:7" ht="15.75" customHeight="1" x14ac:dyDescent="0.3">
      <c r="A1360" s="180"/>
      <c r="B1360" s="180"/>
      <c r="C1360" s="182"/>
      <c r="D1360" s="180"/>
      <c r="E1360" s="180"/>
      <c r="F1360" s="180"/>
      <c r="G1360" s="180"/>
    </row>
    <row r="1361" spans="1:7" ht="15.75" customHeight="1" x14ac:dyDescent="0.3">
      <c r="A1361" s="180"/>
      <c r="B1361" s="180"/>
      <c r="C1361" s="180"/>
      <c r="D1361" s="180"/>
      <c r="E1361" s="181"/>
      <c r="F1361" s="180"/>
      <c r="G1361" s="184"/>
    </row>
    <row r="1362" spans="1:7" ht="15.75" customHeight="1" x14ac:dyDescent="0.3">
      <c r="A1362" s="180"/>
      <c r="B1362" s="180"/>
      <c r="C1362" s="180"/>
      <c r="D1362" s="180"/>
      <c r="E1362" s="181"/>
      <c r="F1362" s="180"/>
      <c r="G1362" s="184"/>
    </row>
    <row r="1363" spans="1:7" ht="15.75" customHeight="1" x14ac:dyDescent="0.3">
      <c r="A1363" s="180"/>
      <c r="B1363" s="180"/>
      <c r="C1363" s="180"/>
      <c r="D1363" s="180"/>
      <c r="E1363" s="181"/>
      <c r="F1363" s="180"/>
      <c r="G1363" s="184"/>
    </row>
    <row r="1364" spans="1:7" ht="15.75" customHeight="1" x14ac:dyDescent="0.3">
      <c r="A1364" s="180"/>
      <c r="B1364" s="180"/>
      <c r="C1364" s="180"/>
      <c r="D1364" s="180"/>
      <c r="E1364" s="181"/>
      <c r="F1364" s="180"/>
      <c r="G1364" s="184"/>
    </row>
    <row r="1365" spans="1:7" ht="15.75" customHeight="1" x14ac:dyDescent="0.3">
      <c r="A1365" s="180"/>
      <c r="B1365" s="180"/>
      <c r="C1365" s="180"/>
      <c r="D1365" s="180"/>
      <c r="E1365" s="181"/>
      <c r="F1365" s="180"/>
      <c r="G1365" s="184"/>
    </row>
    <row r="1366" spans="1:7" ht="15.75" customHeight="1" x14ac:dyDescent="0.3">
      <c r="A1366" s="180"/>
      <c r="B1366" s="180"/>
      <c r="C1366" s="180"/>
      <c r="D1366" s="180"/>
      <c r="E1366" s="181"/>
      <c r="F1366" s="180"/>
      <c r="G1366" s="184"/>
    </row>
    <row r="1367" spans="1:7" ht="15.75" customHeight="1" x14ac:dyDescent="0.3">
      <c r="A1367" s="180"/>
      <c r="B1367" s="180"/>
      <c r="C1367" s="180"/>
      <c r="D1367" s="180"/>
      <c r="E1367" s="181"/>
      <c r="F1367" s="180"/>
      <c r="G1367" s="184"/>
    </row>
    <row r="1368" spans="1:7" ht="15.75" customHeight="1" x14ac:dyDescent="0.3">
      <c r="A1368" s="180"/>
      <c r="B1368" s="180"/>
      <c r="C1368" s="180"/>
      <c r="D1368" s="180"/>
      <c r="E1368" s="181"/>
      <c r="F1368" s="180"/>
      <c r="G1368" s="184"/>
    </row>
    <row r="1369" spans="1:7" ht="15.75" customHeight="1" x14ac:dyDescent="0.3">
      <c r="A1369" s="180"/>
      <c r="B1369" s="180"/>
      <c r="C1369" s="180"/>
      <c r="D1369" s="180"/>
      <c r="E1369" s="181"/>
      <c r="F1369" s="180"/>
      <c r="G1369" s="184"/>
    </row>
    <row r="1370" spans="1:7" ht="15.75" customHeight="1" x14ac:dyDescent="0.3">
      <c r="A1370" s="180"/>
      <c r="B1370" s="180"/>
      <c r="C1370" s="180"/>
      <c r="D1370" s="180"/>
      <c r="E1370" s="181"/>
      <c r="F1370" s="180"/>
      <c r="G1370" s="184"/>
    </row>
    <row r="1371" spans="1:7" ht="15.75" customHeight="1" x14ac:dyDescent="0.3">
      <c r="A1371" s="180"/>
      <c r="B1371" s="180"/>
      <c r="C1371" s="180"/>
      <c r="D1371" s="180"/>
      <c r="E1371" s="181"/>
      <c r="F1371" s="180"/>
      <c r="G1371" s="184"/>
    </row>
    <row r="1372" spans="1:7" ht="15.75" customHeight="1" x14ac:dyDescent="0.3">
      <c r="A1372" s="180"/>
      <c r="B1372" s="180"/>
      <c r="C1372" s="180"/>
      <c r="D1372" s="180"/>
      <c r="E1372" s="181"/>
      <c r="F1372" s="180"/>
      <c r="G1372" s="184"/>
    </row>
    <row r="1373" spans="1:7" ht="15.75" customHeight="1" x14ac:dyDescent="0.3">
      <c r="A1373" s="180"/>
      <c r="B1373" s="180"/>
      <c r="C1373" s="180"/>
      <c r="D1373" s="180"/>
      <c r="E1373" s="181"/>
      <c r="F1373" s="180"/>
      <c r="G1373" s="184"/>
    </row>
    <row r="1374" spans="1:7" ht="15.75" customHeight="1" x14ac:dyDescent="0.3">
      <c r="A1374" s="180"/>
      <c r="B1374" s="180"/>
      <c r="C1374" s="180"/>
      <c r="D1374" s="180"/>
      <c r="E1374" s="181"/>
      <c r="F1374" s="180"/>
      <c r="G1374" s="184"/>
    </row>
    <row r="1375" spans="1:7" ht="15.75" customHeight="1" x14ac:dyDescent="0.3">
      <c r="A1375" s="180"/>
      <c r="B1375" s="180"/>
      <c r="C1375" s="180"/>
      <c r="D1375" s="180"/>
      <c r="E1375" s="181"/>
      <c r="F1375" s="180"/>
      <c r="G1375" s="184"/>
    </row>
    <row r="1376" spans="1:7" ht="15.75" customHeight="1" x14ac:dyDescent="0.3">
      <c r="A1376" s="10"/>
      <c r="B1376" s="10"/>
      <c r="C1376" s="10"/>
      <c r="D1376" s="10"/>
      <c r="E1376" s="11"/>
      <c r="F1376" s="10"/>
      <c r="G1376" s="12"/>
    </row>
    <row r="1377" spans="1:7" ht="15.75" customHeight="1" x14ac:dyDescent="0.3">
      <c r="A1377" s="1"/>
      <c r="B1377" s="1"/>
      <c r="C1377" s="1"/>
      <c r="D1377" s="1"/>
      <c r="E1377" s="5"/>
      <c r="F1377" s="1"/>
      <c r="G1377" s="6"/>
    </row>
    <row r="1378" spans="1:7" ht="15.75" customHeight="1" x14ac:dyDescent="0.3">
      <c r="A1378" s="1"/>
      <c r="B1378" s="1"/>
      <c r="C1378" s="1"/>
      <c r="D1378" s="1"/>
      <c r="E1378" s="5"/>
      <c r="F1378" s="1"/>
      <c r="G1378" s="6"/>
    </row>
    <row r="1379" spans="1:7" ht="15.75" customHeight="1" x14ac:dyDescent="0.3">
      <c r="A1379" s="1"/>
      <c r="B1379" s="1"/>
      <c r="C1379" s="1"/>
      <c r="D1379" s="1"/>
      <c r="E1379" s="5"/>
      <c r="F1379" s="1"/>
      <c r="G1379" s="6"/>
    </row>
    <row r="1380" spans="1:7" ht="15.75" customHeight="1" x14ac:dyDescent="0.3">
      <c r="A1380" s="1"/>
      <c r="B1380" s="1"/>
      <c r="C1380" s="1"/>
      <c r="D1380" s="1"/>
      <c r="E1380" s="5"/>
      <c r="F1380" s="1"/>
      <c r="G1380" s="6"/>
    </row>
    <row r="1381" spans="1:7" ht="15.75" customHeight="1" x14ac:dyDescent="0.3">
      <c r="A1381" s="1"/>
      <c r="B1381" s="1"/>
      <c r="C1381" s="1"/>
      <c r="D1381" s="1"/>
      <c r="E1381" s="5"/>
      <c r="F1381" s="1"/>
      <c r="G1381" s="6"/>
    </row>
    <row r="1382" spans="1:7" ht="15.75" customHeight="1" x14ac:dyDescent="0.3">
      <c r="A1382" s="1"/>
      <c r="B1382" s="1"/>
      <c r="C1382" s="1"/>
      <c r="D1382" s="1"/>
      <c r="E1382" s="5"/>
      <c r="F1382" s="1"/>
      <c r="G1382" s="6"/>
    </row>
    <row r="1383" spans="1:7" ht="15.75" customHeight="1" x14ac:dyDescent="0.3">
      <c r="A1383" s="1"/>
      <c r="B1383" s="1"/>
      <c r="C1383" s="1"/>
      <c r="D1383" s="1"/>
      <c r="E1383" s="5"/>
      <c r="F1383" s="1"/>
      <c r="G1383" s="6"/>
    </row>
    <row r="1384" spans="1:7" ht="15.75" customHeight="1" x14ac:dyDescent="0.3">
      <c r="A1384" s="1"/>
      <c r="B1384" s="1"/>
      <c r="C1384" s="1"/>
      <c r="D1384" s="1"/>
      <c r="E1384" s="5"/>
      <c r="F1384" s="1"/>
      <c r="G1384" s="6"/>
    </row>
    <row r="1385" spans="1:7" ht="15.75" customHeight="1" x14ac:dyDescent="0.3">
      <c r="A1385" s="1"/>
      <c r="B1385" s="1"/>
      <c r="C1385" s="1"/>
      <c r="D1385" s="1"/>
      <c r="E1385" s="5"/>
      <c r="F1385" s="1"/>
      <c r="G1385" s="6"/>
    </row>
    <row r="1386" spans="1:7" ht="15.75" customHeight="1" x14ac:dyDescent="0.3">
      <c r="A1386" s="1"/>
      <c r="B1386" s="1"/>
      <c r="C1386" s="1"/>
      <c r="D1386" s="1"/>
      <c r="E1386" s="5"/>
      <c r="F1386" s="1"/>
      <c r="G1386" s="6"/>
    </row>
    <row r="1387" spans="1:7" ht="15.75" customHeight="1" x14ac:dyDescent="0.3">
      <c r="A1387" s="1"/>
      <c r="B1387" s="1"/>
      <c r="C1387" s="1"/>
      <c r="D1387" s="1"/>
      <c r="E1387" s="5"/>
      <c r="F1387" s="1"/>
      <c r="G1387" s="6"/>
    </row>
    <row r="1388" spans="1:7" ht="15.75" customHeight="1" x14ac:dyDescent="0.3">
      <c r="A1388" s="1"/>
      <c r="B1388" s="1"/>
      <c r="C1388" s="1"/>
      <c r="D1388" s="1"/>
      <c r="E1388" s="5"/>
      <c r="F1388" s="1"/>
      <c r="G1388" s="6"/>
    </row>
    <row r="1389" spans="1:7" ht="15.75" customHeight="1" x14ac:dyDescent="0.3">
      <c r="A1389" s="1"/>
      <c r="B1389" s="1"/>
      <c r="C1389" s="7"/>
      <c r="D1389" s="1"/>
      <c r="E1389" s="1"/>
      <c r="F1389" s="1"/>
      <c r="G1389" s="1"/>
    </row>
    <row r="1390" spans="1:7" ht="15.75" customHeight="1" x14ac:dyDescent="0.3">
      <c r="A1390" s="1"/>
      <c r="B1390" s="1"/>
      <c r="C1390" s="1"/>
      <c r="D1390" s="1"/>
      <c r="E1390" s="5"/>
      <c r="F1390" s="1"/>
      <c r="G1390" s="6"/>
    </row>
    <row r="1391" spans="1:7" ht="15.75" customHeight="1" x14ac:dyDescent="0.3">
      <c r="A1391" s="1"/>
      <c r="B1391" s="1"/>
      <c r="C1391" s="1"/>
      <c r="D1391" s="1"/>
      <c r="E1391" s="5"/>
      <c r="F1391" s="1"/>
      <c r="G1391" s="6"/>
    </row>
    <row r="1392" spans="1:7" ht="15.75" customHeight="1" x14ac:dyDescent="0.3">
      <c r="A1392" s="1"/>
      <c r="B1392" s="1"/>
      <c r="C1392" s="1"/>
      <c r="D1392" s="1"/>
      <c r="E1392" s="5"/>
      <c r="F1392" s="1"/>
      <c r="G1392" s="6"/>
    </row>
    <row r="1393" spans="1:7" ht="15.75" customHeight="1" x14ac:dyDescent="0.3">
      <c r="A1393" s="1"/>
      <c r="B1393" s="1"/>
      <c r="C1393" s="1"/>
      <c r="D1393" s="1"/>
      <c r="E1393" s="5"/>
      <c r="F1393" s="1"/>
      <c r="G1393" s="6"/>
    </row>
    <row r="1394" spans="1:7" ht="15.75" customHeight="1" x14ac:dyDescent="0.3">
      <c r="A1394" s="1"/>
      <c r="B1394" s="1"/>
      <c r="C1394" s="1"/>
      <c r="D1394" s="1"/>
      <c r="E1394" s="5"/>
      <c r="F1394" s="1"/>
      <c r="G1394" s="6"/>
    </row>
    <row r="1395" spans="1:7" ht="15.75" customHeight="1" x14ac:dyDescent="0.3">
      <c r="A1395" s="1"/>
      <c r="B1395" s="1"/>
      <c r="C1395" s="1"/>
      <c r="D1395" s="1"/>
      <c r="E1395" s="5"/>
      <c r="F1395" s="1"/>
      <c r="G1395" s="6"/>
    </row>
    <row r="1396" spans="1:7" ht="15.75" customHeight="1" x14ac:dyDescent="0.3">
      <c r="A1396" s="1"/>
      <c r="B1396" s="1"/>
      <c r="C1396" s="1"/>
      <c r="D1396" s="1"/>
      <c r="E1396" s="5"/>
      <c r="F1396" s="1"/>
      <c r="G1396" s="6"/>
    </row>
    <row r="1397" spans="1:7" ht="15.75" customHeight="1" x14ac:dyDescent="0.3">
      <c r="A1397" s="1"/>
      <c r="B1397" s="1"/>
      <c r="C1397" s="1"/>
      <c r="D1397" s="1"/>
      <c r="E1397" s="5"/>
      <c r="F1397" s="1"/>
      <c r="G1397" s="6"/>
    </row>
    <row r="1398" spans="1:7" ht="15.75" customHeight="1" x14ac:dyDescent="0.3">
      <c r="A1398" s="1"/>
      <c r="B1398" s="1"/>
      <c r="C1398" s="1"/>
      <c r="D1398" s="1"/>
      <c r="E1398" s="5"/>
      <c r="F1398" s="1"/>
      <c r="G1398" s="6"/>
    </row>
    <row r="1399" spans="1:7" ht="15.75" customHeight="1" x14ac:dyDescent="0.3">
      <c r="A1399" s="1"/>
      <c r="B1399" s="1"/>
      <c r="C1399" s="1"/>
      <c r="D1399" s="1"/>
      <c r="E1399" s="5"/>
      <c r="F1399" s="1"/>
      <c r="G1399" s="6"/>
    </row>
    <row r="1400" spans="1:7" ht="15.75" customHeight="1" x14ac:dyDescent="0.3">
      <c r="A1400" s="1"/>
      <c r="B1400" s="1"/>
      <c r="C1400" s="1"/>
      <c r="D1400" s="1"/>
      <c r="E1400" s="5"/>
      <c r="F1400" s="1"/>
      <c r="G1400" s="6"/>
    </row>
    <row r="1401" spans="1:7" ht="15.75" customHeight="1" x14ac:dyDescent="0.3">
      <c r="C1401" s="7"/>
      <c r="E1401" s="5"/>
    </row>
    <row r="1402" spans="1:7" ht="15.75" customHeight="1" x14ac:dyDescent="0.3">
      <c r="A1402" s="1"/>
      <c r="B1402" s="1"/>
      <c r="C1402" s="1"/>
      <c r="D1402" s="1"/>
      <c r="E1402" s="5"/>
      <c r="F1402" s="1"/>
      <c r="G1402" s="6"/>
    </row>
    <row r="1403" spans="1:7" ht="15.75" customHeight="1" x14ac:dyDescent="0.3">
      <c r="A1403" s="1"/>
      <c r="B1403" s="1"/>
      <c r="C1403" s="1"/>
      <c r="D1403" s="1"/>
      <c r="E1403" s="5"/>
      <c r="F1403" s="1"/>
      <c r="G1403" s="6"/>
    </row>
  </sheetData>
  <phoneticPr fontId="2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Lista de Precios</vt:lpstr>
      <vt:lpstr>Datos</vt:lpstr>
      <vt:lpstr>'Lista de Precios'!Área_de_impresión</vt:lpstr>
      <vt:lpstr>DESC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</dc:creator>
  <cp:lastModifiedBy>Karina Noseda</cp:lastModifiedBy>
  <cp:lastPrinted>2026-04-16T13:32:30Z</cp:lastPrinted>
  <dcterms:created xsi:type="dcterms:W3CDTF">2024-07-05T16:20:17Z</dcterms:created>
  <dcterms:modified xsi:type="dcterms:W3CDTF">2026-05-28T15:30:01Z</dcterms:modified>
</cp:coreProperties>
</file>